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Z:\ТЗ\Наружные сети\"/>
    </mc:Choice>
  </mc:AlternateContent>
  <bookViews>
    <workbookView xWindow="0" yWindow="0" windowWidth="28800" windowHeight="12300" tabRatio="500"/>
  </bookViews>
  <sheets>
    <sheet name="Сети" sheetId="21" r:id="rId1"/>
  </sheets>
  <definedNames>
    <definedName name="_xlnm._FilterDatabase" localSheetId="0" hidden="1">Сети!$A$18:$K$241</definedName>
    <definedName name="_xlnm.Print_Titles" localSheetId="0">Сети!$16:$16</definedName>
    <definedName name="_xlnm.Print_Area" localSheetId="0">Сети!$A$1:$K$267</definedName>
  </definedNames>
  <calcPr calcId="162913" fullPrecision="0"/>
</workbook>
</file>

<file path=xl/calcChain.xml><?xml version="1.0" encoding="utf-8"?>
<calcChain xmlns="http://schemas.openxmlformats.org/spreadsheetml/2006/main">
  <c r="J167" i="21" l="1"/>
  <c r="I167" i="21"/>
  <c r="H167" i="21"/>
  <c r="K167" i="21" s="1"/>
  <c r="J166" i="21"/>
  <c r="I166" i="21"/>
  <c r="H166" i="21"/>
  <c r="K166" i="21" s="1"/>
  <c r="J142" i="21"/>
  <c r="I142" i="21"/>
  <c r="H142" i="21"/>
  <c r="K142" i="21" s="1"/>
  <c r="J141" i="21"/>
  <c r="I141" i="21"/>
  <c r="H141" i="21"/>
  <c r="K141" i="21" s="1"/>
  <c r="J97" i="21"/>
  <c r="I97" i="21"/>
  <c r="H97" i="21"/>
  <c r="K97" i="21" s="1"/>
  <c r="J96" i="21"/>
  <c r="I96" i="21"/>
  <c r="H96" i="21"/>
  <c r="K96" i="21" s="1"/>
  <c r="J54" i="21"/>
  <c r="I54" i="21"/>
  <c r="H54" i="21"/>
  <c r="K54" i="21" s="1"/>
  <c r="J53" i="21"/>
  <c r="I53" i="21"/>
  <c r="H53" i="21"/>
  <c r="K53" i="21" s="1"/>
  <c r="J121" i="21" l="1"/>
  <c r="I121" i="21"/>
  <c r="H121" i="21"/>
  <c r="K121" i="21" s="1"/>
  <c r="H122" i="21" l="1"/>
  <c r="K122" i="21" s="1"/>
  <c r="I122" i="21"/>
  <c r="J122" i="21"/>
  <c r="J214" i="21" l="1"/>
  <c r="I214" i="21"/>
  <c r="H214" i="21"/>
  <c r="K214" i="21" s="1"/>
  <c r="J213" i="21"/>
  <c r="I213" i="21"/>
  <c r="H213" i="21"/>
  <c r="K213" i="21" s="1"/>
  <c r="J212" i="21"/>
  <c r="I212" i="21"/>
  <c r="H212" i="21"/>
  <c r="K212" i="21" s="1"/>
  <c r="J211" i="21"/>
  <c r="I211" i="21"/>
  <c r="H211" i="21"/>
  <c r="K211" i="21" s="1"/>
  <c r="J210" i="21"/>
  <c r="I210" i="21"/>
  <c r="H210" i="21"/>
  <c r="K210" i="21" s="1"/>
  <c r="J209" i="21"/>
  <c r="I209" i="21"/>
  <c r="H209" i="21"/>
  <c r="K209" i="21" s="1"/>
  <c r="I208" i="21" l="1"/>
  <c r="J208" i="21"/>
  <c r="K208" i="21"/>
  <c r="J51" i="21" l="1"/>
  <c r="I51" i="21"/>
  <c r="H51" i="21"/>
  <c r="K51" i="21" s="1"/>
  <c r="I139" i="21"/>
  <c r="J139" i="21"/>
  <c r="J206" i="21"/>
  <c r="I206" i="21"/>
  <c r="H206" i="21"/>
  <c r="K206" i="21" s="1"/>
  <c r="J207" i="21" l="1"/>
  <c r="I207" i="21"/>
  <c r="H207" i="21"/>
  <c r="K207" i="21" s="1"/>
  <c r="J205" i="21"/>
  <c r="I205" i="21"/>
  <c r="H205" i="21"/>
  <c r="K205" i="21" s="1"/>
  <c r="J204" i="21"/>
  <c r="I204" i="21"/>
  <c r="H204" i="21"/>
  <c r="K204" i="21" s="1"/>
  <c r="J203" i="21"/>
  <c r="I203" i="21"/>
  <c r="H203" i="21"/>
  <c r="K203" i="21" s="1"/>
  <c r="J202" i="21"/>
  <c r="I202" i="21"/>
  <c r="H202" i="21"/>
  <c r="K202" i="21" s="1"/>
  <c r="J201" i="21"/>
  <c r="I201" i="21"/>
  <c r="H201" i="21"/>
  <c r="K201" i="21" s="1"/>
  <c r="J199" i="21"/>
  <c r="I199" i="21"/>
  <c r="H199" i="21"/>
  <c r="K199" i="21" s="1"/>
  <c r="J198" i="21"/>
  <c r="I198" i="21"/>
  <c r="H198" i="21"/>
  <c r="K198" i="21" s="1"/>
  <c r="J197" i="21"/>
  <c r="I197" i="21"/>
  <c r="H197" i="21"/>
  <c r="K197" i="21" s="1"/>
  <c r="J196" i="21"/>
  <c r="I196" i="21"/>
  <c r="H196" i="21"/>
  <c r="K196" i="21" s="1"/>
  <c r="J195" i="21"/>
  <c r="I195" i="21"/>
  <c r="H195" i="21"/>
  <c r="K195" i="21" s="1"/>
  <c r="J194" i="21"/>
  <c r="I194" i="21"/>
  <c r="H194" i="21"/>
  <c r="K194" i="21" s="1"/>
  <c r="J193" i="21"/>
  <c r="I193" i="21"/>
  <c r="H193" i="21"/>
  <c r="K193" i="21" s="1"/>
  <c r="J192" i="21"/>
  <c r="I192" i="21"/>
  <c r="H192" i="21"/>
  <c r="K192" i="21" s="1"/>
  <c r="J191" i="21"/>
  <c r="I191" i="21"/>
  <c r="H191" i="21"/>
  <c r="K191" i="21" s="1"/>
  <c r="J190" i="21"/>
  <c r="I190" i="21"/>
  <c r="H190" i="21"/>
  <c r="K190" i="21" s="1"/>
  <c r="J188" i="21"/>
  <c r="I188" i="21"/>
  <c r="H188" i="21"/>
  <c r="K188" i="21" s="1"/>
  <c r="J187" i="21"/>
  <c r="I187" i="21"/>
  <c r="H187" i="21"/>
  <c r="K187" i="21" s="1"/>
  <c r="J186" i="21"/>
  <c r="I186" i="21"/>
  <c r="H186" i="21"/>
  <c r="K186" i="21" s="1"/>
  <c r="J185" i="21"/>
  <c r="I185" i="21"/>
  <c r="H185" i="21"/>
  <c r="K185" i="21" s="1"/>
  <c r="J184" i="21"/>
  <c r="I184" i="21"/>
  <c r="H184" i="21"/>
  <c r="K184" i="21" s="1"/>
  <c r="J183" i="21"/>
  <c r="I183" i="21"/>
  <c r="H183" i="21"/>
  <c r="K183" i="21" s="1"/>
  <c r="J182" i="21"/>
  <c r="I182" i="21"/>
  <c r="H182" i="21"/>
  <c r="K182" i="21" s="1"/>
  <c r="J181" i="21"/>
  <c r="I181" i="21"/>
  <c r="H181" i="21"/>
  <c r="K181" i="21" s="1"/>
  <c r="J180" i="21"/>
  <c r="I180" i="21"/>
  <c r="H180" i="21"/>
  <c r="K180" i="21" s="1"/>
  <c r="J179" i="21"/>
  <c r="I179" i="21"/>
  <c r="H179" i="21"/>
  <c r="K179" i="21" s="1"/>
  <c r="J178" i="21"/>
  <c r="I178" i="21"/>
  <c r="H178" i="21"/>
  <c r="K178" i="21" s="1"/>
  <c r="J177" i="21"/>
  <c r="I177" i="21"/>
  <c r="H177" i="21"/>
  <c r="K177" i="21" s="1"/>
  <c r="J176" i="21"/>
  <c r="I176" i="21"/>
  <c r="H176" i="21"/>
  <c r="K176" i="21" s="1"/>
  <c r="J175" i="21"/>
  <c r="I175" i="21"/>
  <c r="H175" i="21"/>
  <c r="K175" i="21" s="1"/>
  <c r="J174" i="21"/>
  <c r="I174" i="21"/>
  <c r="H174" i="21"/>
  <c r="K174" i="21" s="1"/>
  <c r="J173" i="21"/>
  <c r="I173" i="21"/>
  <c r="H173" i="21"/>
  <c r="K173" i="21" s="1"/>
  <c r="J172" i="21"/>
  <c r="I172" i="21"/>
  <c r="H172" i="21"/>
  <c r="K172" i="21" s="1"/>
  <c r="J171" i="21"/>
  <c r="I171" i="21"/>
  <c r="H171" i="21"/>
  <c r="K171" i="21" s="1"/>
  <c r="J170" i="21"/>
  <c r="I170" i="21"/>
  <c r="H170" i="21"/>
  <c r="K170" i="21" s="1"/>
  <c r="J169" i="21"/>
  <c r="I169" i="21"/>
  <c r="H169" i="21"/>
  <c r="K169" i="21" s="1"/>
  <c r="J165" i="21"/>
  <c r="I165" i="21"/>
  <c r="H165" i="21"/>
  <c r="K165" i="21" s="1"/>
  <c r="J164" i="21"/>
  <c r="I164" i="21"/>
  <c r="H164" i="21"/>
  <c r="K164" i="21" s="1"/>
  <c r="J163" i="21"/>
  <c r="I163" i="21"/>
  <c r="H163" i="21"/>
  <c r="K163" i="21" s="1"/>
  <c r="J162" i="21"/>
  <c r="I162" i="21"/>
  <c r="H162" i="21"/>
  <c r="K162" i="21" s="1"/>
  <c r="J161" i="21"/>
  <c r="I161" i="21"/>
  <c r="H161" i="21"/>
  <c r="K161" i="21" s="1"/>
  <c r="J160" i="21"/>
  <c r="I160" i="21"/>
  <c r="H160" i="21"/>
  <c r="K160" i="21" s="1"/>
  <c r="J159" i="21"/>
  <c r="I159" i="21"/>
  <c r="H159" i="21"/>
  <c r="K159" i="21" s="1"/>
  <c r="J158" i="21"/>
  <c r="I158" i="21"/>
  <c r="H158" i="21"/>
  <c r="K158" i="21" s="1"/>
  <c r="J157" i="21"/>
  <c r="I157" i="21"/>
  <c r="H157" i="21"/>
  <c r="K157" i="21" s="1"/>
  <c r="J156" i="21"/>
  <c r="I156" i="21"/>
  <c r="H156" i="21"/>
  <c r="K156" i="21" s="1"/>
  <c r="J155" i="21"/>
  <c r="I155" i="21"/>
  <c r="H155" i="21"/>
  <c r="K155" i="21" s="1"/>
  <c r="J154" i="21"/>
  <c r="J153" i="21" s="1"/>
  <c r="I154" i="21"/>
  <c r="H154" i="21"/>
  <c r="K154" i="21" s="1"/>
  <c r="K153" i="21" s="1"/>
  <c r="J152" i="21"/>
  <c r="I152" i="21"/>
  <c r="H152" i="21"/>
  <c r="K152" i="21" s="1"/>
  <c r="J151" i="21"/>
  <c r="I151" i="21"/>
  <c r="H151" i="21"/>
  <c r="K151" i="21" s="1"/>
  <c r="J150" i="21"/>
  <c r="I150" i="21"/>
  <c r="H150" i="21"/>
  <c r="K150" i="21" s="1"/>
  <c r="J149" i="21"/>
  <c r="I149" i="21"/>
  <c r="H149" i="21"/>
  <c r="K149" i="21" s="1"/>
  <c r="J148" i="21"/>
  <c r="I148" i="21"/>
  <c r="H148" i="21"/>
  <c r="K148" i="21" s="1"/>
  <c r="J147" i="21"/>
  <c r="I147" i="21"/>
  <c r="H147" i="21"/>
  <c r="K147" i="21" s="1"/>
  <c r="J146" i="21"/>
  <c r="I146" i="21"/>
  <c r="H146" i="21"/>
  <c r="K146" i="21" s="1"/>
  <c r="J145" i="21"/>
  <c r="I145" i="21"/>
  <c r="H145" i="21"/>
  <c r="K145" i="21" s="1"/>
  <c r="J144" i="21"/>
  <c r="I144" i="21"/>
  <c r="H144" i="21"/>
  <c r="K144" i="21" s="1"/>
  <c r="J140" i="21"/>
  <c r="I140" i="21"/>
  <c r="H140" i="21"/>
  <c r="K140" i="21" s="1"/>
  <c r="J138" i="21"/>
  <c r="I138" i="21"/>
  <c r="H138" i="21"/>
  <c r="K138" i="21" s="1"/>
  <c r="J137" i="21"/>
  <c r="I137" i="21"/>
  <c r="H137" i="21"/>
  <c r="K137" i="21" s="1"/>
  <c r="J136" i="21"/>
  <c r="I136" i="21"/>
  <c r="H136" i="21"/>
  <c r="K136" i="21" s="1"/>
  <c r="J135" i="21"/>
  <c r="I135" i="21"/>
  <c r="H135" i="21"/>
  <c r="K135" i="21" s="1"/>
  <c r="J134" i="21"/>
  <c r="I134" i="21"/>
  <c r="H134" i="21"/>
  <c r="K134" i="21" s="1"/>
  <c r="J133" i="21"/>
  <c r="I133" i="21"/>
  <c r="H133" i="21"/>
  <c r="K133" i="21" s="1"/>
  <c r="J132" i="21"/>
  <c r="I132" i="21"/>
  <c r="H132" i="21"/>
  <c r="K132" i="21" s="1"/>
  <c r="J131" i="21"/>
  <c r="I131" i="21"/>
  <c r="H131" i="21"/>
  <c r="K131" i="21" s="1"/>
  <c r="J130" i="21"/>
  <c r="I130" i="21"/>
  <c r="H130" i="21"/>
  <c r="K130" i="21" s="1"/>
  <c r="J129" i="21"/>
  <c r="I129" i="21"/>
  <c r="H129" i="21"/>
  <c r="K129" i="21" s="1"/>
  <c r="J128" i="21"/>
  <c r="I128" i="21"/>
  <c r="H128" i="21"/>
  <c r="K128" i="21" s="1"/>
  <c r="J127" i="21"/>
  <c r="I127" i="21"/>
  <c r="H127" i="21"/>
  <c r="K127" i="21" s="1"/>
  <c r="J126" i="21"/>
  <c r="I126" i="21"/>
  <c r="H126" i="21"/>
  <c r="K126" i="21" s="1"/>
  <c r="J125" i="21"/>
  <c r="I125" i="21"/>
  <c r="H125" i="21"/>
  <c r="K125" i="21" s="1"/>
  <c r="J124" i="21"/>
  <c r="I124" i="21"/>
  <c r="H124" i="21"/>
  <c r="K124" i="21" s="1"/>
  <c r="J123" i="21"/>
  <c r="I123" i="21"/>
  <c r="H123" i="21"/>
  <c r="K123" i="21" s="1"/>
  <c r="J120" i="21"/>
  <c r="I120" i="21"/>
  <c r="H120" i="21"/>
  <c r="K120" i="21" s="1"/>
  <c r="J118" i="21"/>
  <c r="I118" i="21"/>
  <c r="H118" i="21"/>
  <c r="K118" i="21" s="1"/>
  <c r="J117" i="21"/>
  <c r="I117" i="21"/>
  <c r="H117" i="21"/>
  <c r="K117" i="21" s="1"/>
  <c r="J116" i="21"/>
  <c r="I116" i="21"/>
  <c r="H116" i="21"/>
  <c r="K116" i="21" s="1"/>
  <c r="J115" i="21"/>
  <c r="I115" i="21"/>
  <c r="H115" i="21"/>
  <c r="K115" i="21" s="1"/>
  <c r="J114" i="21"/>
  <c r="I114" i="21"/>
  <c r="H114" i="21"/>
  <c r="K114" i="21" s="1"/>
  <c r="J113" i="21"/>
  <c r="I113" i="21"/>
  <c r="H113" i="21"/>
  <c r="K113" i="21" s="1"/>
  <c r="J112" i="21"/>
  <c r="I112" i="21"/>
  <c r="H112" i="21"/>
  <c r="K112" i="21" s="1"/>
  <c r="J111" i="21"/>
  <c r="I111" i="21"/>
  <c r="H111" i="21"/>
  <c r="K111" i="21" s="1"/>
  <c r="J110" i="21"/>
  <c r="I110" i="21"/>
  <c r="H110" i="21"/>
  <c r="K110" i="21" s="1"/>
  <c r="J109" i="21"/>
  <c r="I109" i="21"/>
  <c r="H109" i="21"/>
  <c r="K109" i="21" s="1"/>
  <c r="J108" i="21"/>
  <c r="I108" i="21"/>
  <c r="H108" i="21"/>
  <c r="K108" i="21" s="1"/>
  <c r="J107" i="21"/>
  <c r="I107" i="21"/>
  <c r="H107" i="21"/>
  <c r="K107" i="21" s="1"/>
  <c r="J106" i="21"/>
  <c r="I106" i="21"/>
  <c r="H106" i="21"/>
  <c r="K106" i="21" s="1"/>
  <c r="J105" i="21"/>
  <c r="I105" i="21"/>
  <c r="H105" i="21"/>
  <c r="K105" i="21" s="1"/>
  <c r="J104" i="21"/>
  <c r="I104" i="21"/>
  <c r="H104" i="21"/>
  <c r="K104" i="21" s="1"/>
  <c r="J102" i="21"/>
  <c r="I102" i="21"/>
  <c r="H102" i="21"/>
  <c r="K102" i="21" s="1"/>
  <c r="J101" i="21"/>
  <c r="I101" i="21"/>
  <c r="H101" i="21"/>
  <c r="K101" i="21" s="1"/>
  <c r="J100" i="21"/>
  <c r="I100" i="21"/>
  <c r="H100" i="21"/>
  <c r="K100" i="21" s="1"/>
  <c r="J99" i="21"/>
  <c r="I99" i="21"/>
  <c r="H99" i="21"/>
  <c r="K99" i="21" s="1"/>
  <c r="J23" i="21"/>
  <c r="I23" i="21"/>
  <c r="H23" i="21"/>
  <c r="K23" i="21" s="1"/>
  <c r="J89" i="21"/>
  <c r="I89" i="21"/>
  <c r="H89" i="21"/>
  <c r="K89" i="21" s="1"/>
  <c r="J95" i="21"/>
  <c r="I95" i="21"/>
  <c r="H95" i="21"/>
  <c r="K95" i="21" s="1"/>
  <c r="J94" i="21"/>
  <c r="I94" i="21"/>
  <c r="H94" i="21"/>
  <c r="K94" i="21" s="1"/>
  <c r="J93" i="21"/>
  <c r="I93" i="21"/>
  <c r="H93" i="21"/>
  <c r="K93" i="21" s="1"/>
  <c r="J92" i="21"/>
  <c r="I92" i="21"/>
  <c r="H92" i="21"/>
  <c r="K92" i="21" s="1"/>
  <c r="J91" i="21"/>
  <c r="I91" i="21"/>
  <c r="H91" i="21"/>
  <c r="K91" i="21" s="1"/>
  <c r="J90" i="21"/>
  <c r="I90" i="21"/>
  <c r="H90" i="21"/>
  <c r="K90" i="21" s="1"/>
  <c r="J88" i="21"/>
  <c r="I88" i="21"/>
  <c r="H88" i="21"/>
  <c r="K88" i="21" s="1"/>
  <c r="J72" i="21"/>
  <c r="I72" i="21"/>
  <c r="H72" i="21"/>
  <c r="K72" i="21" s="1"/>
  <c r="J71" i="21"/>
  <c r="I71" i="21"/>
  <c r="H71" i="21"/>
  <c r="K71" i="21" s="1"/>
  <c r="J70" i="21"/>
  <c r="I70" i="21"/>
  <c r="H70" i="21"/>
  <c r="K70" i="21" s="1"/>
  <c r="J69" i="21"/>
  <c r="I69" i="21"/>
  <c r="H69" i="21"/>
  <c r="K69" i="21" s="1"/>
  <c r="J68" i="21"/>
  <c r="I68" i="21"/>
  <c r="H68" i="21"/>
  <c r="K68" i="21" s="1"/>
  <c r="J67" i="21"/>
  <c r="I67" i="21"/>
  <c r="H67" i="21"/>
  <c r="K67" i="21" s="1"/>
  <c r="J66" i="21"/>
  <c r="I66" i="21"/>
  <c r="H66" i="21"/>
  <c r="K66" i="21" s="1"/>
  <c r="J65" i="21"/>
  <c r="I65" i="21"/>
  <c r="H65" i="21"/>
  <c r="K65" i="21" s="1"/>
  <c r="J64" i="21"/>
  <c r="I64" i="21"/>
  <c r="H64" i="21"/>
  <c r="K64" i="21" s="1"/>
  <c r="J62" i="21"/>
  <c r="I62" i="21"/>
  <c r="H62" i="21"/>
  <c r="K62" i="21" s="1"/>
  <c r="J61" i="21"/>
  <c r="I61" i="21"/>
  <c r="H61" i="21"/>
  <c r="K61" i="21" s="1"/>
  <c r="J60" i="21"/>
  <c r="I60" i="21"/>
  <c r="H60" i="21"/>
  <c r="K60" i="21" s="1"/>
  <c r="J59" i="21"/>
  <c r="I59" i="21"/>
  <c r="H59" i="21"/>
  <c r="K59" i="21" s="1"/>
  <c r="J58" i="21"/>
  <c r="I58" i="21"/>
  <c r="H58" i="21"/>
  <c r="K58" i="21" s="1"/>
  <c r="J57" i="21"/>
  <c r="I57" i="21"/>
  <c r="H57" i="21"/>
  <c r="K57" i="21" s="1"/>
  <c r="J56" i="21"/>
  <c r="I56" i="21"/>
  <c r="H56" i="21"/>
  <c r="K56" i="21" s="1"/>
  <c r="J52" i="21"/>
  <c r="I52" i="21"/>
  <c r="H52" i="21"/>
  <c r="K52" i="21" s="1"/>
  <c r="J50" i="21"/>
  <c r="I50" i="21"/>
  <c r="H50" i="21"/>
  <c r="K50" i="21" s="1"/>
  <c r="J49" i="21"/>
  <c r="I49" i="21"/>
  <c r="H49" i="21"/>
  <c r="K49" i="21" s="1"/>
  <c r="J48" i="21"/>
  <c r="I48" i="21"/>
  <c r="H48" i="21"/>
  <c r="K48" i="21" s="1"/>
  <c r="J47" i="21"/>
  <c r="I47" i="21"/>
  <c r="H47" i="21"/>
  <c r="K47" i="21" s="1"/>
  <c r="J46" i="21"/>
  <c r="I46" i="21"/>
  <c r="H46" i="21"/>
  <c r="K46" i="21" s="1"/>
  <c r="J45" i="21"/>
  <c r="I45" i="21"/>
  <c r="H45" i="21"/>
  <c r="K45" i="21" s="1"/>
  <c r="J44" i="21"/>
  <c r="I44" i="21"/>
  <c r="H44" i="21"/>
  <c r="K44" i="21" s="1"/>
  <c r="J43" i="21"/>
  <c r="I43" i="21"/>
  <c r="H43" i="21"/>
  <c r="K43" i="21" s="1"/>
  <c r="J42" i="21"/>
  <c r="I42" i="21"/>
  <c r="H42" i="21"/>
  <c r="K42" i="21" s="1"/>
  <c r="J41" i="21"/>
  <c r="I41" i="21"/>
  <c r="H41" i="21"/>
  <c r="K41" i="21" s="1"/>
  <c r="J40" i="21"/>
  <c r="I40" i="21"/>
  <c r="H40" i="21"/>
  <c r="K40" i="21" s="1"/>
  <c r="J39" i="21"/>
  <c r="I39" i="21"/>
  <c r="H39" i="21"/>
  <c r="K39" i="21" s="1"/>
  <c r="J38" i="21"/>
  <c r="I38" i="21"/>
  <c r="H38" i="21"/>
  <c r="K38" i="21" s="1"/>
  <c r="J37" i="21"/>
  <c r="I37" i="21"/>
  <c r="H37" i="21"/>
  <c r="K37" i="21" s="1"/>
  <c r="J36" i="21"/>
  <c r="I36" i="21"/>
  <c r="H36" i="21"/>
  <c r="K36" i="21" s="1"/>
  <c r="J35" i="21"/>
  <c r="I35" i="21"/>
  <c r="H35" i="21"/>
  <c r="K35" i="21" s="1"/>
  <c r="I153" i="21" l="1"/>
  <c r="I103" i="21"/>
  <c r="I98" i="21" s="1"/>
  <c r="K143" i="21"/>
  <c r="J143" i="21"/>
  <c r="I200" i="21"/>
  <c r="J200" i="21"/>
  <c r="K63" i="21"/>
  <c r="I143" i="21"/>
  <c r="J189" i="21"/>
  <c r="J168" i="21" s="1"/>
  <c r="I119" i="21"/>
  <c r="J119" i="21"/>
  <c r="J103" i="21"/>
  <c r="J98" i="21" s="1"/>
  <c r="I189" i="21"/>
  <c r="I168" i="21" s="1"/>
  <c r="I63" i="21"/>
  <c r="J63" i="21"/>
  <c r="K189" i="21"/>
  <c r="K168" i="21" s="1"/>
  <c r="K200" i="21"/>
  <c r="K119" i="21"/>
  <c r="K103" i="21"/>
  <c r="K98" i="21" s="1"/>
  <c r="H81" i="21" l="1"/>
  <c r="K81" i="21" s="1"/>
  <c r="I81" i="21"/>
  <c r="J81" i="21"/>
  <c r="H82" i="21"/>
  <c r="K82" i="21" s="1"/>
  <c r="I82" i="21"/>
  <c r="J82" i="21"/>
  <c r="H83" i="21"/>
  <c r="K83" i="21" s="1"/>
  <c r="I83" i="21"/>
  <c r="J83" i="21"/>
  <c r="H84" i="21"/>
  <c r="K84" i="21" s="1"/>
  <c r="I84" i="21"/>
  <c r="J84" i="21"/>
  <c r="H85" i="21"/>
  <c r="K85" i="21" s="1"/>
  <c r="I85" i="21"/>
  <c r="J85" i="21"/>
  <c r="H86" i="21"/>
  <c r="K86" i="21" s="1"/>
  <c r="I86" i="21"/>
  <c r="J86" i="21"/>
  <c r="H87" i="21"/>
  <c r="K87" i="21" s="1"/>
  <c r="I87" i="21"/>
  <c r="J87" i="21"/>
  <c r="H74" i="21" l="1"/>
  <c r="I74" i="21"/>
  <c r="J74" i="21"/>
  <c r="H75" i="21"/>
  <c r="K75" i="21" s="1"/>
  <c r="I75" i="21"/>
  <c r="J75" i="21"/>
  <c r="H76" i="21"/>
  <c r="K76" i="21" s="1"/>
  <c r="I76" i="21"/>
  <c r="J76" i="21"/>
  <c r="H77" i="21"/>
  <c r="K77" i="21" s="1"/>
  <c r="I77" i="21"/>
  <c r="J77" i="21"/>
  <c r="H78" i="21"/>
  <c r="K78" i="21" s="1"/>
  <c r="I78" i="21"/>
  <c r="J78" i="21"/>
  <c r="H79" i="21"/>
  <c r="K79" i="21" s="1"/>
  <c r="I79" i="21"/>
  <c r="J79" i="21"/>
  <c r="H80" i="21"/>
  <c r="K80" i="21" s="1"/>
  <c r="I80" i="21"/>
  <c r="J80" i="21"/>
  <c r="J73" i="21" l="1"/>
  <c r="J55" i="21" s="1"/>
  <c r="I73" i="21"/>
  <c r="I55" i="21" s="1"/>
  <c r="K74" i="21"/>
  <c r="K73" i="21" s="1"/>
  <c r="K55" i="21" s="1"/>
  <c r="H21" i="21"/>
  <c r="K21" i="21" s="1"/>
  <c r="I21" i="21"/>
  <c r="J21" i="21"/>
  <c r="H22" i="21"/>
  <c r="K22" i="21" s="1"/>
  <c r="I22" i="21"/>
  <c r="J22" i="21"/>
  <c r="H25" i="21"/>
  <c r="I25" i="21"/>
  <c r="J25" i="21"/>
  <c r="H26" i="21"/>
  <c r="K26" i="21" s="1"/>
  <c r="I26" i="21"/>
  <c r="J26" i="21"/>
  <c r="H27" i="21"/>
  <c r="K27" i="21" s="1"/>
  <c r="I27" i="21"/>
  <c r="J27" i="21"/>
  <c r="H28" i="21"/>
  <c r="K28" i="21" s="1"/>
  <c r="I28" i="21"/>
  <c r="J28" i="21"/>
  <c r="H29" i="21"/>
  <c r="K29" i="21" s="1"/>
  <c r="I29" i="21"/>
  <c r="J29" i="21"/>
  <c r="H30" i="21"/>
  <c r="K30" i="21" s="1"/>
  <c r="I30" i="21"/>
  <c r="J30" i="21"/>
  <c r="H31" i="21"/>
  <c r="K31" i="21" s="1"/>
  <c r="I31" i="21"/>
  <c r="J31" i="21"/>
  <c r="H32" i="21"/>
  <c r="K32" i="21" s="1"/>
  <c r="I32" i="21"/>
  <c r="J32" i="21"/>
  <c r="H33" i="21"/>
  <c r="K33" i="21" s="1"/>
  <c r="I33" i="21"/>
  <c r="J33" i="21"/>
  <c r="H34" i="21"/>
  <c r="K34" i="21" s="1"/>
  <c r="I34" i="21"/>
  <c r="J34" i="21"/>
  <c r="I24" i="21" l="1"/>
  <c r="K25" i="21"/>
  <c r="K24" i="21" s="1"/>
  <c r="J24" i="21"/>
  <c r="H20" i="21"/>
  <c r="J20" i="21" l="1"/>
  <c r="I20" i="21"/>
  <c r="K20" i="21"/>
  <c r="K19" i="21" s="1"/>
  <c r="I19" i="21" l="1"/>
  <c r="I215" i="21" s="1"/>
  <c r="J19" i="21"/>
  <c r="J215" i="21" s="1"/>
  <c r="K215" i="21"/>
  <c r="K216" i="21" s="1"/>
</calcChain>
</file>

<file path=xl/sharedStrings.xml><?xml version="1.0" encoding="utf-8"?>
<sst xmlns="http://schemas.openxmlformats.org/spreadsheetml/2006/main" count="652" uniqueCount="436">
  <si>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</si>
  <si>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</si>
  <si>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</si>
  <si>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</si>
  <si>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</si>
  <si>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</si>
  <si>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</si>
  <si>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</si>
  <si>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</si>
  <si>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</si>
  <si>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1</t>
  </si>
  <si>
    <t>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</si>
  <si>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</si>
  <si>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</si>
  <si>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</si>
  <si>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</si>
  <si>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</si>
  <si>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</si>
  <si>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</si>
  <si>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</si>
  <si>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</si>
  <si>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м2</t>
  </si>
  <si>
    <t>м.п.</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</si>
  <si>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</si>
  <si>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</si>
  <si>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</si>
  <si>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7. Подсчет объемов работ производится по рабочим чертежам, взаиморасчет производится по фактически выполненным объемам.</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</si>
  <si>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</si>
  <si>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</si>
  <si>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</si>
  <si>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</si>
  <si>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</si>
  <si>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</si>
  <si>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</si>
  <si>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</si>
  <si>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</si>
  <si>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</si>
  <si>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</si>
  <si>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</si>
  <si>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</si>
  <si>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</si>
  <si>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r>
      <t xml:space="preserve">___________________ </t>
    </r>
    <r>
      <rPr>
        <b/>
        <sz val="12"/>
        <rFont val="Times New Roman"/>
        <family val="1"/>
        <charset val="204"/>
      </rPr>
      <t xml:space="preserve">А. Ю. Поташев </t>
    </r>
    <r>
      <rPr>
        <sz val="12"/>
        <rFont val="Times New Roman"/>
        <family val="2"/>
        <charset val="204"/>
      </rPr>
      <t xml:space="preserve">
М.П.</t>
    </r>
  </si>
  <si>
    <t>Ячейки, выделенные данным цветом - обязательны к заполнению</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</si>
  <si>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</si>
  <si>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</si>
  <si>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</si>
  <si>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</si>
  <si>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</si>
  <si>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</si>
  <si>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 xml:space="preserve"> - аванс на материалы:</t>
  </si>
  <si>
    <t>Срок возврата 5% гарантийного удержания</t>
  </si>
  <si>
    <t>Готовность выхода на строительную площадку по гарантийному письму (да/нет)</t>
  </si>
  <si>
    <t>Гарантийный срок , мес</t>
  </si>
  <si>
    <t>СРО</t>
  </si>
  <si>
    <t>Классификатор</t>
  </si>
  <si>
    <t>м3</t>
  </si>
  <si>
    <t>шт.</t>
  </si>
  <si>
    <t>1.2</t>
  </si>
  <si>
    <t>4.7</t>
  </si>
  <si>
    <t>Наименование работ: Полный комплекс работ по устройству наружных сетей</t>
  </si>
  <si>
    <t>Устройство подушки из песчаного грунта высотой 150 мм с послойным уплотнения Ку=0,97</t>
  </si>
  <si>
    <t>компл.</t>
  </si>
  <si>
    <t>1.3</t>
  </si>
  <si>
    <t>1.4</t>
  </si>
  <si>
    <t>1.5</t>
  </si>
  <si>
    <t>Монтаж трубы Ø100 мм ВЧШГ с внутренним ЦПП и наружным покрытием из сплава цинка с алюминием с минимальной массой 400 г/м2 с отделочным слоем (фиксированное соединение)</t>
  </si>
  <si>
    <t>Монтаж трубы Ø150 мм ВЧШГ с внутренним ЦПП и наружным покрытием из сплава цинка с алюминием с минимальной массой 400 г/м2 с отделочным слоем (фиксированное соединение)</t>
  </si>
  <si>
    <t>Монтаж трубы Ø200 мм ВЧШГ с внутренним ЦПП и наружным покрытием из сплава цинка с алюминием с минимальной массой 400 г/м2 с отделочным слоем (фиксированное соединение)</t>
  </si>
  <si>
    <t>1.6</t>
  </si>
  <si>
    <t>1.7</t>
  </si>
  <si>
    <t>1.8</t>
  </si>
  <si>
    <t>1.9</t>
  </si>
  <si>
    <t>3.3</t>
  </si>
  <si>
    <t>1.10</t>
  </si>
  <si>
    <t>Заполнение межтрубного пространства цементно-песчаным раствором М200 для футляра Ø325х8.0 с трубой  Ø100 мм</t>
  </si>
  <si>
    <t>Заполнение межтрубного пространства цементно-песчаным раствором М200 для футляра Ø325х8.0 с трубой  Ø150 мм</t>
  </si>
  <si>
    <t>Заполнение межтрубного пространства цементно-песчаным раствором М200 для футляра Ø426х8.0 с трубой  Ø225 мм</t>
  </si>
  <si>
    <t>Устройство бетонной подготовки В7,5, H=70 мм для труб</t>
  </si>
  <si>
    <t>Устройство бетонной подготовки В7,5, H=150 мм для труб</t>
  </si>
  <si>
    <t>1.11</t>
  </si>
  <si>
    <t>1.12</t>
  </si>
  <si>
    <t>1.13</t>
  </si>
  <si>
    <t>1.14</t>
  </si>
  <si>
    <t>1.15</t>
  </si>
  <si>
    <t>1.16</t>
  </si>
  <si>
    <t>1.17</t>
  </si>
  <si>
    <t>1.18</t>
  </si>
  <si>
    <t>Устройство железобетонного основания для труб бетоном В15, армированного сеткой С1-10</t>
  </si>
  <si>
    <t>2</t>
  </si>
  <si>
    <t>2.1</t>
  </si>
  <si>
    <t>2.2</t>
  </si>
  <si>
    <t>2.3</t>
  </si>
  <si>
    <t>2.4</t>
  </si>
  <si>
    <t>Переустройство сети дождевой канализации К2</t>
  </si>
  <si>
    <t>Хозяйственно-бытовая канализация К1</t>
  </si>
  <si>
    <t>Разработка грунта с вывозом и утилизацией, с защитой существующих сетей</t>
  </si>
  <si>
    <t>Устройство обратной засыпки траншей песком до проектной отметки с послойным уплотнения Ку=0,95</t>
  </si>
  <si>
    <t>1.5.1</t>
  </si>
  <si>
    <t>1.5.2</t>
  </si>
  <si>
    <t>1.5.3</t>
  </si>
  <si>
    <t>1.5.4</t>
  </si>
  <si>
    <t>1.5.5</t>
  </si>
  <si>
    <t>1.5.6</t>
  </si>
  <si>
    <t>1.5.7</t>
  </si>
  <si>
    <t>1.5.8</t>
  </si>
  <si>
    <t>1.5.9</t>
  </si>
  <si>
    <t>1.5.10</t>
  </si>
  <si>
    <t>1.5.11</t>
  </si>
  <si>
    <t>2.5</t>
  </si>
  <si>
    <t>- обрезка существующей горловины до проектной отметки</t>
  </si>
  <si>
    <t>2.6</t>
  </si>
  <si>
    <t>- монтаж доборного кольца К-7-1,5 по РК2201-82, Н=15 см, Dн=86 см, Dвн=70 см</t>
  </si>
  <si>
    <t>- монтаж опорной плиты УОП-6</t>
  </si>
  <si>
    <t>- изготовление и монтаж лестницы ВЛ-2, L=2300 мм</t>
  </si>
  <si>
    <t>- монтаж крышки дополнительной с запорным устройством ДКЛ МВК-СБ</t>
  </si>
  <si>
    <t>- монтаж чугунного люка ТМР</t>
  </si>
  <si>
    <t>2.7</t>
  </si>
  <si>
    <t>- заделка существующих отверстий бетоном В22,5</t>
  </si>
  <si>
    <t>- устройство бетонного воротника бетоном В7,5</t>
  </si>
  <si>
    <t>- устройство воротничка канализационных колодцев из бетона М200</t>
  </si>
  <si>
    <t>- набивка канализационных колодцев бетоном М300</t>
  </si>
  <si>
    <t>1.5.12</t>
  </si>
  <si>
    <t>1.5.13</t>
  </si>
  <si>
    <t>1.5.14</t>
  </si>
  <si>
    <t>Устройство канализационного сборного колодца К2-1а тип ВГ-15 в составе:</t>
  </si>
  <si>
    <t>- монтаж кольца колодезного К-15-10 по РК2201-82, Н=100 см, Dн=166 см, Dвн=150 см</t>
  </si>
  <si>
    <t>- монтаж кольца колодезного К-15-5 по РК2201-82, Н=50 см, Dн=166 см, Dвн=150 см</t>
  </si>
  <si>
    <t>- монтаж кольца колодца доборного К-7-1,5 по РК2201-82, Н=15 см, Dн=86 см, Dвн=70 см</t>
  </si>
  <si>
    <t>- монтаж кольца колодца доборного К-7-5 по РК2201-82, Н=50 см, Dн=86 см, Dвн=70 см</t>
  </si>
  <si>
    <t>- монтаж кольца колодца доборного К-7-10 по РК2201-82, Н=100 см, Dн=86 см, Dвн=70 см</t>
  </si>
  <si>
    <t>- монтаж плиты перекрытия колодца ПК-15 по РК2201-82, Н=15 см, Dн=170 см</t>
  </si>
  <si>
    <t>- монтаж плиты днища колодца ПД-15 по РК2201-82, Н=16 см</t>
  </si>
  <si>
    <t>- монтаж опорно-укрывного элемента "плавающего типа" ОУЭ-СМ-600 по ГОСТ 3634-99</t>
  </si>
  <si>
    <t>- монтаж крышки КР-1 с опорным кольцом</t>
  </si>
  <si>
    <t>- устройство упорной скобы по альбому 63/70 Мосинжпроект</t>
  </si>
  <si>
    <t>- обмазка канализационных колодцев битумной мастикой за 2 раза</t>
  </si>
  <si>
    <t>- обмазка канализационного колодца битумной мастикой за 2 раза</t>
  </si>
  <si>
    <t>2.8</t>
  </si>
  <si>
    <t>2.8.1</t>
  </si>
  <si>
    <t>2.8.2</t>
  </si>
  <si>
    <t>2.8.3</t>
  </si>
  <si>
    <t>2.8.4</t>
  </si>
  <si>
    <t>2.8.5</t>
  </si>
  <si>
    <t>2.8.6</t>
  </si>
  <si>
    <t>2.8.7</t>
  </si>
  <si>
    <t>2.8.8</t>
  </si>
  <si>
    <t>2.8.9</t>
  </si>
  <si>
    <t>Устройство подушки из песчаного грунта высотой 100 мм с послойным уплотнения Ку=0,97</t>
  </si>
  <si>
    <t>- монтаж рабочей камеры ВГ-15</t>
  </si>
  <si>
    <t>- монтаж опорной плиты ОП-1К</t>
  </si>
  <si>
    <t>- изготовление и монтаж лестницы ВЛ-2, L=3700 мм</t>
  </si>
  <si>
    <t>- монтаж крышки с запорным устройством ДКЛ МВК-СБ</t>
  </si>
  <si>
    <t>- устройство бетонного лотка бетоном В22,5</t>
  </si>
  <si>
    <t>- устройство бетонного воротника бетоном В15</t>
  </si>
  <si>
    <t>- монтаж кольца колодезного К-15-10</t>
  </si>
  <si>
    <t>- монтаж плиты перекрытия колодца ПК-15</t>
  </si>
  <si>
    <t>- монтаж кольца колодца доборного К-7-1,0</t>
  </si>
  <si>
    <t>- монтаж кольца колодца доборного К-7-1,5</t>
  </si>
  <si>
    <t>- монтаж кольца колодца доборного К-7-10</t>
  </si>
  <si>
    <t>2.9</t>
  </si>
  <si>
    <t>2.9.1</t>
  </si>
  <si>
    <t>2.9.2</t>
  </si>
  <si>
    <t>2.9.6</t>
  </si>
  <si>
    <t>2.9.3</t>
  </si>
  <si>
    <t>2.9.4</t>
  </si>
  <si>
    <t>2.9.5</t>
  </si>
  <si>
    <t>2.9.7</t>
  </si>
  <si>
    <t>2.9.8</t>
  </si>
  <si>
    <t>2.9.9</t>
  </si>
  <si>
    <t>2.9.10</t>
  </si>
  <si>
    <t>2.9.11</t>
  </si>
  <si>
    <t>2.9.12</t>
  </si>
  <si>
    <t>2.9.13</t>
  </si>
  <si>
    <t>Устройство бетонной подготовки для труб из бетона В7,5 толщ. 150 мм</t>
  </si>
  <si>
    <t>Монтаж трубы двухслойной гофрированной ПП DN/ID 400 SN16</t>
  </si>
  <si>
    <t>Устройство заполнения межтрубного пространства ц/п раствором М200</t>
  </si>
  <si>
    <t>Устройство отверстий в колодцах Ø400 мм</t>
  </si>
  <si>
    <t>Устройство бетонных замков бетоном В15</t>
  </si>
  <si>
    <t>Устройство бетонного замка с заделкой существующих отверстий бетоном В22,5</t>
  </si>
  <si>
    <t>Устройство гидроизоляции битумной мастикой за 2 раза</t>
  </si>
  <si>
    <t>2.10</t>
  </si>
  <si>
    <t>2.11</t>
  </si>
  <si>
    <t>2.12</t>
  </si>
  <si>
    <t>2.13</t>
  </si>
  <si>
    <t>2.14</t>
  </si>
  <si>
    <t>2.15</t>
  </si>
  <si>
    <t>2.16</t>
  </si>
  <si>
    <t>2.17</t>
  </si>
  <si>
    <t>3</t>
  </si>
  <si>
    <t>3.1</t>
  </si>
  <si>
    <t>3.2</t>
  </si>
  <si>
    <t>3.4</t>
  </si>
  <si>
    <t>3.5</t>
  </si>
  <si>
    <t>- монтаж кольца колодезного К-15-10 по ГОСТ 8020-2016</t>
  </si>
  <si>
    <t>- монтаж кольца колодца доборного К-7-1,5 по ГОСТ 8020-2016, Н=15 см, Dн=86 см, Dвн=70 см</t>
  </si>
  <si>
    <t>- монтаж кольца колодца доборного К-7-5 по ГОСТ 8020-2016, Н=50 см, Dн=86 см, Dвн=70 см</t>
  </si>
  <si>
    <t>- монтаж кольца колодца доборного К-7-10 по ГОСТ 8020-2016, Н=100 см, Dн=86 см, Dвн=70 см</t>
  </si>
  <si>
    <t>- монтаж плиты перекрытия ПК-15 по ГОСТ 8020-2016</t>
  </si>
  <si>
    <t>- изготовление и монтаж лестниц Л-1 (L=1,1 (2 шт.), L=1,3 м (1 шт.), L=1,5 м (1 шт.),  L=1,7 м (1 шт.) L=1,8 м (1 шт.), L=1,9 м (1 шт.), L=2,0 м (2 шт.), L=2,3 м (1 шт.), L=2,5 м (3 шт.), L=2,6 м (1 шт.)), канализационной по альбому 63/70 Мосинжпроект</t>
  </si>
  <si>
    <t>- монтаж универсальной опорной плиты УОП-6 по ГОСТ 13015-2003 с анти-солевой пропиткой с люком ВЧШГ</t>
  </si>
  <si>
    <t>- изготовление и монтаж лестницы ВЛ-2, по ТУ 5269-006-02495282-2005 (L=1,8 м (1 шт.), L=2,6 м (1 шт.), L=2,7 м (1 шт.), L=2,9 м (2 шт.), L=3,1 м (1 шт.), L=3,2 м (2 шт.), L=3,3 м (1 шт.), L=3,4 м (1 шт.), L=3,5 м (2 шт.), L=3,6 м (5 шт.), L=5,4 м (1 шт.))</t>
  </si>
  <si>
    <t>- монтаж стального листа t=10 мм, S=4,5 м2 по ГОСТ 19903-74</t>
  </si>
  <si>
    <t>- монтаж блоков ФСБ 9.3-6 т</t>
  </si>
  <si>
    <t>- монтаж монолитной балки БМ9 по ПП ВКН-32</t>
  </si>
  <si>
    <t>- устройство добора из бетона М200</t>
  </si>
  <si>
    <t>- устройство бетонного воротника и лотка бетоном В25</t>
  </si>
  <si>
    <t>- устройство бетонной подготовки бетоном В7,5</t>
  </si>
  <si>
    <t>- монтаж кольца колодезного К-8-10ч по ГОСТ 8020-2016</t>
  </si>
  <si>
    <t>- монтаж колодца унифицированного водосборного для ливневой канализации ВД-8 по ГОСТ 8020-2016</t>
  </si>
  <si>
    <t>- монтаж кольца колодезного К-8-5ч по ГОСТ 8020-2016</t>
  </si>
  <si>
    <t xml:space="preserve">- монтаж плиты опорной ОП-1Д (1600х1600х160 мм) </t>
  </si>
  <si>
    <t>- монтаж дождеприемника чугунного (тип ДБ) Л-РС(В) по ГОСТ 3634-2000</t>
  </si>
  <si>
    <t>- устройство бетонной подготовки бетоном В15</t>
  </si>
  <si>
    <t>- обмазка дождеприемных колодцев битумной мастикой за 2 раза</t>
  </si>
  <si>
    <t>- устройство стяжки из ц/п раствора М50, толщ. 20 мм</t>
  </si>
  <si>
    <t>3.5.1</t>
  </si>
  <si>
    <t>3.5.2</t>
  </si>
  <si>
    <t>3.5.7</t>
  </si>
  <si>
    <t>3.5.6</t>
  </si>
  <si>
    <t>3.5.3</t>
  </si>
  <si>
    <t>3.5.8</t>
  </si>
  <si>
    <t>3.5.4</t>
  </si>
  <si>
    <t>3.5.5</t>
  </si>
  <si>
    <t>3.5.9</t>
  </si>
  <si>
    <t>3.5.10</t>
  </si>
  <si>
    <t>3.5.11</t>
  </si>
  <si>
    <t>3.5.12</t>
  </si>
  <si>
    <t>3.5.13</t>
  </si>
  <si>
    <t>3.5.14</t>
  </si>
  <si>
    <t>3.5.15</t>
  </si>
  <si>
    <t>3.6</t>
  </si>
  <si>
    <t>3.6.1</t>
  </si>
  <si>
    <t>3.6.2</t>
  </si>
  <si>
    <t>3.6.3</t>
  </si>
  <si>
    <t>3.6.4</t>
  </si>
  <si>
    <t>3.6.5</t>
  </si>
  <si>
    <t>3.6.6</t>
  </si>
  <si>
    <t>3.6.7</t>
  </si>
  <si>
    <t>3.6.8</t>
  </si>
  <si>
    <t>3.6.9</t>
  </si>
  <si>
    <t>3.7</t>
  </si>
  <si>
    <t>3.8</t>
  </si>
  <si>
    <t>Сети дождевой канализации К2</t>
  </si>
  <si>
    <t>Монтаж трубы ВЧШГ Ø100 мм с внутренним ЦПП и наружным покрытием из сплава цинка с алюминием с минимальной массой 400 г/м2 с отделочным слоем</t>
  </si>
  <si>
    <t>Монтаж трубы ВЧШГ Ø150 мм с внутренним ЦПП и наружным покрытием из сплава цинка с алюминием с минимальной массой 400 г/м2 с отделочным слоем</t>
  </si>
  <si>
    <t>Монтаж трубы ВЧШГ Ø200 мм с внутренним ЦПП и наружным покрытием из сплава цинка с алюминием с минимальной массой 400 г/м2 с отделочным слоем</t>
  </si>
  <si>
    <t>3.9</t>
  </si>
  <si>
    <t>3.10</t>
  </si>
  <si>
    <t>Монтаж трубы двухслойной гофрированной ПП DN/ID 200 SN16</t>
  </si>
  <si>
    <t>3.11</t>
  </si>
  <si>
    <t>3.12</t>
  </si>
  <si>
    <t>3.13</t>
  </si>
  <si>
    <t>Устройство бетонной подготовки бетоном В7,5, толщ. 150 мм</t>
  </si>
  <si>
    <t>3.14</t>
  </si>
  <si>
    <t>3.15</t>
  </si>
  <si>
    <t>4</t>
  </si>
  <si>
    <t>Узел учета сточных вод</t>
  </si>
  <si>
    <t>Укладка сигнальной ленты шириной 100 мм</t>
  </si>
  <si>
    <t>Монтаж приборного шкафа ЩМП-2-0 36 УХЛЗ IP31</t>
  </si>
  <si>
    <t>Прокладка кабеля связи КУПЭВ-П (4х2х0,35) в трубе ПЭ100 Ø160 мм</t>
  </si>
  <si>
    <t>Прокладка кабеля связи КУПЭВ-П (4х2х0,35) в ПВХ трубе Ø20 мм</t>
  </si>
  <si>
    <t>Монтаж соединительной коробки КСП-10 (130х130х65 мм) (10 зажимов), IP65</t>
  </si>
  <si>
    <t>5</t>
  </si>
  <si>
    <t>Водоснабжение</t>
  </si>
  <si>
    <t>Устройство крепления откосов траншеи высотой 2-3,5 м</t>
  </si>
  <si>
    <t>4.1</t>
  </si>
  <si>
    <t>4.2</t>
  </si>
  <si>
    <t>4.3</t>
  </si>
  <si>
    <t>4.4</t>
  </si>
  <si>
    <t>4.5</t>
  </si>
  <si>
    <t>4.6</t>
  </si>
  <si>
    <t>4.8</t>
  </si>
  <si>
    <t>5.1</t>
  </si>
  <si>
    <t>5.2</t>
  </si>
  <si>
    <t>5.3</t>
  </si>
  <si>
    <t>5.4</t>
  </si>
  <si>
    <t>5.5</t>
  </si>
  <si>
    <t>Устройство подушки из песчаного грунта высотой 150 мм с послойным уплотнения Ку=0,95</t>
  </si>
  <si>
    <t>Монтаж раструбного отвода - гладкий конец ОРГ 10° Ø200 мм</t>
  </si>
  <si>
    <t>Монтаж раструбного отвода - гладкий конец ОРГ 30° Ø200 мм</t>
  </si>
  <si>
    <t>Монтаж раструбного отвода - гладкий конец ОРГ 45° Ø200 мм</t>
  </si>
  <si>
    <t>Устройство заполнения межтрубного пространства ц/п раствором М100</t>
  </si>
  <si>
    <t>Устройство бетонной подготовки и бетонных упоров В7,5 толщ. 150 мм</t>
  </si>
  <si>
    <t>6</t>
  </si>
  <si>
    <t>5.6</t>
  </si>
  <si>
    <t>5.7</t>
  </si>
  <si>
    <t>5.8</t>
  </si>
  <si>
    <t>5.9</t>
  </si>
  <si>
    <t>5.10</t>
  </si>
  <si>
    <t>5.11</t>
  </si>
  <si>
    <t>5.12</t>
  </si>
  <si>
    <t>Водомерный узел</t>
  </si>
  <si>
    <t>Монтаж задвижки чугунной клиновой фланцевой Р=1,0 МПа, Ø200 мм, L=230 мм</t>
  </si>
  <si>
    <t>Монтаж задвижки чугунной клиновой фланцевой Р=1,6 МПа, Ø200 мм, L=230 мм</t>
  </si>
  <si>
    <t>Монтаж задвижки чугунной фланцевой с электроприводом Р=1,0 МПа, Ø200 мм, L=230 мм</t>
  </si>
  <si>
    <t>Монтаж задвижки чугунной клиновой фланцевой Р=1,0 МПа, Ø100 мм, L=190 мм</t>
  </si>
  <si>
    <t>6.1</t>
  </si>
  <si>
    <t>6.2</t>
  </si>
  <si>
    <t>6.3</t>
  </si>
  <si>
    <t>6.4</t>
  </si>
  <si>
    <t>6.5</t>
  </si>
  <si>
    <t>6.6</t>
  </si>
  <si>
    <t>6.7</t>
  </si>
  <si>
    <t>6.8</t>
  </si>
  <si>
    <t>Индивидуальные испытания системы</t>
  </si>
  <si>
    <t>2.18</t>
  </si>
  <si>
    <t>3.16</t>
  </si>
  <si>
    <t>4.9</t>
  </si>
  <si>
    <t>Монтаж патрубка фланцевого, гладкий конец ПФГ 200Б, L=350 мм по ГОСТ ИСО 2531-2022</t>
  </si>
  <si>
    <t>6.9</t>
  </si>
  <si>
    <t>6.10</t>
  </si>
  <si>
    <t>6.11</t>
  </si>
  <si>
    <t>6.12</t>
  </si>
  <si>
    <t>Монтаж патрубка фланцевого ВЧШГ ПФ-200, L=1171 мм по ГОСТ ИСО 2531-2022</t>
  </si>
  <si>
    <t>Монтаж патрубка фланцевого ВЧШГ ПФ-200, L=418 мм по ГОСТ ИСО 2531-2022</t>
  </si>
  <si>
    <t>Монтаж патрубка фланцевого ВЧШГ ПФ-200, L=178 мм по ГОСТ ИСО 2531-2022</t>
  </si>
  <si>
    <t>Монтаж фланцевого колена с внутренним цементно-песчаным покрытием УФ-200 Б по ГОСТ ИСО 2531-2022</t>
  </si>
  <si>
    <t>Монтаж фланцевого колена с внутренним цементно-песчаным покрытием УФ-100 Б по ГОСТ ИСО 2531-2022</t>
  </si>
  <si>
    <t>Монтаж фланцевого тройника с внутренним цементно-песчаным покрытием ТФ 200х100 Б по ГОСТ ИСО 2531-2022</t>
  </si>
  <si>
    <t>Монтаж фланцевого тройника с внутренним цементно-песчаным покрытием ТФ 100х100 Б по ГОСТ ИСО 2531-2022</t>
  </si>
  <si>
    <t>Монтаж обратного клапана фланцевого, Ø200 мм, L=500 мм</t>
  </si>
  <si>
    <t>Монтаж обратного клапана фланцевого, Ø100 мм, L=300 мм</t>
  </si>
  <si>
    <t>6.13</t>
  </si>
  <si>
    <t>6.14</t>
  </si>
  <si>
    <t>6.15</t>
  </si>
  <si>
    <t>6.16</t>
  </si>
  <si>
    <t>6.17</t>
  </si>
  <si>
    <t>Монтаж стального приварного фланца Р=1,0 МПа, Ø200 мм по ГОСТ 33259-2015</t>
  </si>
  <si>
    <t>Монтаж стального приварного фланца Р=1,6 МПа, Ø200 мм по ГОСТ 33259-2015</t>
  </si>
  <si>
    <t>Монтаж патрубка из трубы стальной электросварной прямошовной ст.20 с ВЦПП, L=200 мм по ГОСТ 10704-91</t>
  </si>
  <si>
    <t>Монтаж регулятора расхода и давления УРРД (РД) "после себя" Ø200 мм, Р=1,6 МПа</t>
  </si>
  <si>
    <t>6.18</t>
  </si>
  <si>
    <t>6.19</t>
  </si>
  <si>
    <t>6.20</t>
  </si>
  <si>
    <t>6.21</t>
  </si>
  <si>
    <t>6.22</t>
  </si>
  <si>
    <t>Устройство бетонного упора 0,05 м3 согласно альбома СК 2110-88</t>
  </si>
  <si>
    <t>6.22.1</t>
  </si>
  <si>
    <t>6.22.2</t>
  </si>
  <si>
    <t>6.22.4</t>
  </si>
  <si>
    <t>6.22.3</t>
  </si>
  <si>
    <t>6.22.5</t>
  </si>
  <si>
    <t>6.23</t>
  </si>
  <si>
    <t>6.24</t>
  </si>
  <si>
    <t>- монтаж счетчика воды турбинного Ø65, Ру=10 кгс/см2 с импульсным выходом</t>
  </si>
  <si>
    <t>- монтаж фильтра магнитного фланцевого ФМФ-65</t>
  </si>
  <si>
    <t>- монтаж фланцев ст. приварн. плоские Ø65 по ГОСТ 33259-2015</t>
  </si>
  <si>
    <t>- монтаж трехходового крана Ру=16 кгс/см2, Ø15 мм по ГОСТ 21345-78</t>
  </si>
  <si>
    <t>- монтаж манометра показывающего МП-3У по ГОСТ 2405-88</t>
  </si>
  <si>
    <t>- монтаж перехода концентр. ст. прив. Ø114-76 мм по ГОСТ 17378-2001</t>
  </si>
  <si>
    <t>- монтаж вентиля запорного муфт. 15ч8р2 Ø15 мм по ГОСТ 5761-74</t>
  </si>
  <si>
    <t>- монтаж фланцев ст. приварн. плоские Ø100 мм по ГОСТ 33259-2015</t>
  </si>
  <si>
    <t>Устройство узла раструбного соединения Ø100 мм</t>
  </si>
  <si>
    <t>- шпилька М22, L=490 мм</t>
  </si>
  <si>
    <t>- гайка М22</t>
  </si>
  <si>
    <t>- стальной лист толщиной 10 мм размер 210х420 мм</t>
  </si>
  <si>
    <t>- стальной лист толщиной 10 мм размер 280х560 мм</t>
  </si>
  <si>
    <t>- анкерные болты М20/60</t>
  </si>
  <si>
    <t>в том числе НДС 20%</t>
  </si>
  <si>
    <t>Итого с НДС:</t>
  </si>
  <si>
    <t>1. В единичных расценках учтена последовательность операций и трудозатраты по устройству наружных сетей.</t>
  </si>
  <si>
    <t>Устройство крепления откосов котлована и траншеи высотой до 2,9 м</t>
  </si>
  <si>
    <t>Монтаж трубы двухслойной напорной полиэтиленовой ПЭ100+SDR17 Ø225х13,4 с наружным экструзионным слоем синего цвета по ГОСТ 18599-2001</t>
  </si>
  <si>
    <t>Устройство футляра из стальной трубы ст.3 в изоляции усиленного типа Ø426х8,0, включая прижимной петли и скользящей опоры, стальных хомутов М-2, 2-х слоев изопласта П марки ХПП-4</t>
  </si>
  <si>
    <t>Устройство футляра из стальной трубы ст.3 в изоляции усиленного типа Ø325х8,0, включая прижимной петли и скользящей опоры, стальных хомутов М-2, 2-х слоев изопласта П марки ХПП-4</t>
  </si>
  <si>
    <t>Устройство крепления откосов котлована и траншеи высотой до 3,6 м</t>
  </si>
  <si>
    <t>- монтаж квадратного люка Т(С250)-1-60 Арбат</t>
  </si>
  <si>
    <t>Устройство футляра из стальной трубы ст.3 в изоляции усиленного типа Ø720х8,0, включая прижимных петель и скользящих опор, стальных хомутов, 2-х слоев изопласта П марки ХПП-4</t>
  </si>
  <si>
    <t>Устройство крепления откосов котлована и траншеи высотой до 4,5 м</t>
  </si>
  <si>
    <t>- монтаж плиты перекрытия ПВК-8 h=150 мм, D=1000 мм</t>
  </si>
  <si>
    <t>Устройство футляра из стальной трубы ст.3 в изоляции усиленного типа Ø426х8,0, включая прижимных петель и скользящих опор, стальных хомутов, 2-х слоев изопласта П марки ХПП-4</t>
  </si>
  <si>
    <t>Монтаж и подключение расходометра с интегратором акустическим ЭХО-Р-03-1</t>
  </si>
  <si>
    <t>Устройство футляра из стальной трубы ст.3 в изоляции усиленного типа Ø530х8,0 в изоляции усиленного типа, включая прижимных петель и скользящих опор, стальных хомутов, 2-х слоев изопласта П марки ХПП-4</t>
  </si>
  <si>
    <t>- монтаж патрубка ст. с внутренним ЦПП ст.20 Ø65, L=325 мм по ГОСТ 3262-75</t>
  </si>
  <si>
    <t>- монтаж патрубка ст. с внутренним ЦПП ст.20 Ø15, L=200 мм по ГОСТ 3262-75</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</si>
  <si>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</si>
  <si>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</si>
  <si>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Заделка трубных проходок монтажной пеной Технониколь Professional 70, Техноэластом фундамент и герметиком Технониколь ПУ</t>
  </si>
  <si>
    <t>Монтаж гильз с заделкой трубных проходок монтажной пеной Технониколь Professional 70, Техноэластом фундамент и герметиком Технониколь ПУ</t>
  </si>
  <si>
    <t>1.19</t>
  </si>
  <si>
    <t>3.17</t>
  </si>
  <si>
    <t>7</t>
  </si>
  <si>
    <t>Вынос сетей КЛ-1кВ</t>
  </si>
  <si>
    <t>7.1</t>
  </si>
  <si>
    <t>7.2</t>
  </si>
  <si>
    <t>7.3</t>
  </si>
  <si>
    <t>Укладка труб ПНД Ø160 мм</t>
  </si>
  <si>
    <t>7.4</t>
  </si>
  <si>
    <t>Прокладка кабелей АПвБбШп 4х185 в ПНД трубах</t>
  </si>
  <si>
    <t>7.5</t>
  </si>
  <si>
    <t>Установка соединительных муфт напряжением 1 кВ</t>
  </si>
  <si>
    <t>7.6</t>
  </si>
  <si>
    <t>Укладка сигнальной ленты в траншею шириной 100 мм</t>
  </si>
  <si>
    <t>8.1</t>
  </si>
  <si>
    <t>Внутриплощадочные сети</t>
  </si>
  <si>
    <t>Согласие с типовой формой договора Заказчика (да)</t>
  </si>
  <si>
    <t>Согласие в подписание договора электронной цифровой подписью (да/нет)</t>
  </si>
  <si>
    <t>Демонтаж существующего покрытия (бетон 200-300 мм толщиной), с вывозом и утилизацией</t>
  </si>
  <si>
    <t>Демонтаж дождеприемного колодца, с вывозом и утилизацией</t>
  </si>
  <si>
    <t>Демонтаж существующего водостока из ж/б трубы Ø400 мм, с вывозом и утилизацией</t>
  </si>
  <si>
    <t>- устройство обоймы ОМ-1 в составе: сетки 150х150х8 А240 (48 кг), арматуры Ø12 А500С (39 гк), бетон В22,5 W4 F150 (1,6 м3)</t>
  </si>
  <si>
    <t>3.6.10</t>
  </si>
  <si>
    <t>Монтаж опор по типу ОП Моспроект ПП 16-19</t>
  </si>
  <si>
    <t>6.21.1</t>
  </si>
  <si>
    <t>6.21.2</t>
  </si>
  <si>
    <t>6.21.3</t>
  </si>
  <si>
    <t>6.21.4</t>
  </si>
  <si>
    <t>6.21.5</t>
  </si>
  <si>
    <t>6.21.6</t>
  </si>
  <si>
    <t>6.21.7</t>
  </si>
  <si>
    <t>6.21.8</t>
  </si>
  <si>
    <t>6.21.9</t>
  </si>
  <si>
    <t>6.21.10</t>
  </si>
  <si>
    <t xml:space="preserve">Заключение договоров на осуществление технического надзора с ресурсоснабжающей организацией на контрольно-геодезическую съемку подземных сооружений </t>
  </si>
  <si>
    <t>Содействие в получении акта технологического присоединения сети</t>
  </si>
  <si>
    <t>1.20</t>
  </si>
  <si>
    <t>1.21</t>
  </si>
  <si>
    <t>2.19</t>
  </si>
  <si>
    <t>2.20</t>
  </si>
  <si>
    <t>3.18</t>
  </si>
  <si>
    <t>3.19</t>
  </si>
  <si>
    <t>5.13</t>
  </si>
  <si>
    <t>5.14</t>
  </si>
  <si>
    <t>Реконструкция существующего колодца К2 сущ. в составе:</t>
  </si>
  <si>
    <t>Устройство канализационных сборных колодцев КК15.20 в составе:</t>
  </si>
  <si>
    <t>Устройство водосточных колодцев К2 тип ВГ-15 в составе:</t>
  </si>
  <si>
    <t>Устройство дождеприемных колодцев типа ВД-8 в составе:</t>
  </si>
  <si>
    <t>Устройство водомерной вставки со счетчиком (с импульсным выходом) Ø65 мм в составе:</t>
  </si>
  <si>
    <t>Наименование контрагента</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</si>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</sst>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0"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color indexed="8"/>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0" fontId="13" fillId="0" borderId="0"/>
    <xf numFmtId="0" fontId="14" fillId="0" borderId="0"/>
    <xf numFmtId="0" fontId="4" fillId="0" borderId="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7" fillId="0" borderId="0" applyFont="0" applyFill="0" applyBorder="0" applyAlignment="0" applyProtection="0"/>
    <xf numFmtId="0" fontId="1" fillId="0" borderId="0"/>
  </cellStyleXfs>
  <cellXfs count="163">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0" fontId="8" fillId="0" borderId="1" xfId="0" applyFont="1" applyBorder="1" applyAlignment="1">
      <alignment horizontal="center" vertical="center" wrapText="1"/>
    </xf>
    <xf numFmtId="49" fontId="0" fillId="0" borderId="0" xfId="0" applyNumberFormat="1" applyAlignment="1">
      <alignment wrapText="1"/>
    </xf>
    <xf numFmtId="4" fontId="9" fillId="0" borderId="8"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8" fillId="2" borderId="0" xfId="0" applyNumberFormat="1" applyFont="1" applyFill="1" applyAlignment="1">
      <alignment vertical="center" wrapText="1"/>
    </xf>
    <xf numFmtId="49" fontId="6" fillId="2" borderId="0" xfId="0" applyNumberFormat="1" applyFont="1" applyFill="1" applyAlignment="1">
      <alignment wrapText="1"/>
    </xf>
    <xf numFmtId="2" fontId="20" fillId="0" borderId="0" xfId="6" applyNumberFormat="1" applyFont="1" applyAlignment="1">
      <alignment wrapText="1"/>
    </xf>
    <xf numFmtId="49" fontId="13" fillId="0" borderId="0" xfId="6" applyNumberFormat="1" applyFont="1"/>
    <xf numFmtId="0" fontId="21" fillId="0" borderId="0" xfId="6" applyFont="1" applyAlignment="1">
      <alignment horizontal="center"/>
    </xf>
    <xf numFmtId="49" fontId="7" fillId="0" borderId="1" xfId="0" applyNumberFormat="1" applyFont="1" applyFill="1" applyBorder="1" applyAlignment="1">
      <alignment horizontal="center" vertical="center" wrapText="1"/>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20" fillId="0" borderId="0" xfId="10" applyNumberFormat="1" applyFont="1" applyAlignment="1">
      <alignment wrapText="1"/>
    </xf>
    <xf numFmtId="49" fontId="13" fillId="0" borderId="0" xfId="10" applyNumberFormat="1" applyFont="1"/>
    <xf numFmtId="0" fontId="21" fillId="0" borderId="0" xfId="10" applyFont="1" applyAlignment="1">
      <alignment horizontal="center"/>
    </xf>
    <xf numFmtId="2" fontId="20" fillId="0" borderId="0" xfId="10" applyNumberFormat="1" applyFont="1"/>
    <xf numFmtId="2" fontId="22" fillId="0" borderId="0" xfId="10" applyNumberFormat="1" applyFont="1"/>
    <xf numFmtId="0" fontId="21" fillId="0" borderId="0" xfId="10" applyFont="1"/>
    <xf numFmtId="0" fontId="23"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10" fillId="5" borderId="1" xfId="0" applyNumberFormat="1" applyFont="1" applyFill="1" applyBorder="1" applyAlignment="1">
      <alignment horizontal="center" vertical="center" wrapText="1"/>
    </xf>
    <xf numFmtId="43" fontId="9" fillId="5" borderId="1" xfId="5" applyFont="1" applyFill="1" applyBorder="1" applyAlignment="1">
      <alignment horizontal="center" vertical="center" wrapText="1"/>
    </xf>
    <xf numFmtId="49" fontId="5" fillId="5" borderId="0" xfId="0" applyNumberFormat="1" applyFont="1" applyFill="1" applyAlignment="1">
      <alignment wrapText="1"/>
    </xf>
    <xf numFmtId="49" fontId="11"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5" fillId="6" borderId="0" xfId="0" applyNumberFormat="1" applyFont="1" applyFill="1" applyAlignment="1">
      <alignment wrapText="1"/>
    </xf>
    <xf numFmtId="49" fontId="11" fillId="0" borderId="1" xfId="0" applyNumberFormat="1" applyFont="1" applyFill="1" applyBorder="1" applyAlignment="1">
      <alignment horizontal="center" vertical="center"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10" fillId="5" borderId="2" xfId="0" applyNumberFormat="1" applyFont="1" applyFill="1" applyBorder="1" applyAlignment="1">
      <alignment horizontal="center" vertical="center" wrapText="1"/>
    </xf>
    <xf numFmtId="4" fontId="8" fillId="0" borderId="2" xfId="5" applyNumberFormat="1" applyFont="1" applyBorder="1" applyAlignment="1">
      <alignment horizontal="center" vertic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9" fillId="6" borderId="2" xfId="0" applyNumberFormat="1" applyFont="1" applyFill="1" applyBorder="1" applyAlignment="1">
      <alignment horizontal="center" vertical="center" wrapText="1"/>
    </xf>
    <xf numFmtId="4" fontId="13" fillId="2" borderId="0" xfId="0" applyNumberFormat="1" applyFont="1" applyFill="1" applyBorder="1" applyAlignment="1"/>
    <xf numFmtId="3" fontId="24" fillId="2" borderId="0" xfId="0" applyNumberFormat="1" applyFont="1" applyFill="1" applyBorder="1" applyAlignment="1"/>
    <xf numFmtId="49" fontId="28" fillId="0" borderId="0" xfId="6" applyNumberFormat="1" applyFont="1" applyAlignment="1"/>
    <xf numFmtId="0" fontId="29" fillId="0" borderId="0" xfId="0" applyFont="1"/>
    <xf numFmtId="0" fontId="29" fillId="0" borderId="0" xfId="0" applyFont="1" applyAlignment="1">
      <alignment horizontal="left"/>
    </xf>
    <xf numFmtId="4" fontId="13" fillId="2" borderId="14" xfId="0" applyNumberFormat="1" applyFont="1" applyFill="1" applyBorder="1" applyAlignment="1">
      <alignment horizontal="left" vertical="center"/>
    </xf>
    <xf numFmtId="3" fontId="24" fillId="2" borderId="14" xfId="0" applyNumberFormat="1" applyFont="1" applyFill="1" applyBorder="1" applyAlignment="1">
      <alignment horizontal="left" vertical="center"/>
    </xf>
    <xf numFmtId="4" fontId="25" fillId="2" borderId="14" xfId="0" applyNumberFormat="1" applyFont="1" applyFill="1" applyBorder="1" applyAlignment="1">
      <alignment horizontal="left" vertical="center"/>
    </xf>
    <xf numFmtId="2" fontId="20"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8" fillId="0" borderId="0" xfId="6" applyNumberFormat="1" applyFont="1" applyBorder="1" applyAlignment="1"/>
    <xf numFmtId="4" fontId="29" fillId="4" borderId="0" xfId="6" applyNumberFormat="1" applyFont="1" applyFill="1" applyBorder="1" applyAlignment="1">
      <alignment vertical="center" wrapText="1"/>
    </xf>
    <xf numFmtId="4" fontId="29" fillId="0" borderId="0" xfId="6" applyNumberFormat="1" applyFont="1" applyBorder="1" applyAlignment="1">
      <alignment vertical="center" wrapText="1"/>
    </xf>
    <xf numFmtId="49" fontId="29" fillId="4" borderId="0" xfId="6" applyNumberFormat="1" applyFont="1" applyFill="1" applyBorder="1" applyAlignment="1">
      <alignment vertical="center" wrapText="1"/>
    </xf>
    <xf numFmtId="49" fontId="12" fillId="5" borderId="1" xfId="0" applyNumberFormat="1" applyFont="1" applyFill="1" applyBorder="1" applyAlignment="1">
      <alignment horizontal="left" vertical="center" wrapText="1"/>
    </xf>
    <xf numFmtId="49" fontId="12" fillId="6" borderId="1" xfId="0" applyNumberFormat="1"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9" fontId="26" fillId="0" borderId="0" xfId="0" applyNumberFormat="1" applyFont="1" applyFill="1" applyAlignment="1">
      <alignment wrapText="1"/>
    </xf>
    <xf numFmtId="49" fontId="6" fillId="0" borderId="1" xfId="0" applyNumberFormat="1" applyFont="1" applyFill="1" applyBorder="1" applyAlignment="1">
      <alignment horizontal="left" vertical="center" wrapText="1"/>
    </xf>
    <xf numFmtId="164" fontId="10" fillId="6" borderId="1" xfId="5" applyNumberFormat="1" applyFont="1" applyFill="1" applyBorder="1" applyAlignment="1">
      <alignment horizontal="center" vertical="center" wrapText="1"/>
    </xf>
    <xf numFmtId="164" fontId="9" fillId="6" borderId="1" xfId="5" applyNumberFormat="1" applyFont="1" applyFill="1" applyBorder="1" applyAlignment="1">
      <alignment horizontal="center" vertical="center" wrapText="1"/>
    </xf>
    <xf numFmtId="164" fontId="10" fillId="4" borderId="1" xfId="5" applyNumberFormat="1" applyFont="1" applyFill="1" applyBorder="1" applyAlignment="1">
      <alignment horizontal="center" vertical="center" wrapText="1"/>
    </xf>
    <xf numFmtId="164" fontId="8" fillId="3" borderId="1" xfId="5" applyNumberFormat="1" applyFont="1" applyFill="1" applyBorder="1" applyAlignment="1">
      <alignment horizontal="center" vertical="center" wrapText="1"/>
    </xf>
    <xf numFmtId="164" fontId="9" fillId="0" borderId="1" xfId="5" applyNumberFormat="1" applyFont="1" applyFill="1" applyBorder="1" applyAlignment="1">
      <alignment horizontal="center" vertical="center" wrapText="1"/>
    </xf>
    <xf numFmtId="164" fontId="10" fillId="0" borderId="1" xfId="5" applyNumberFormat="1" applyFont="1" applyFill="1" applyBorder="1" applyAlignment="1">
      <alignment horizontal="center" vertical="center" wrapText="1"/>
    </xf>
    <xf numFmtId="164" fontId="10" fillId="4" borderId="13" xfId="5" applyNumberFormat="1" applyFont="1" applyFill="1" applyBorder="1" applyAlignment="1">
      <alignment horizontal="center" vertical="center" wrapText="1"/>
    </xf>
    <xf numFmtId="164" fontId="10" fillId="0" borderId="13" xfId="5"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4" fontId="8" fillId="8" borderId="2" xfId="5" applyNumberFormat="1" applyFont="1" applyFill="1" applyBorder="1" applyAlignment="1">
      <alignment horizontal="center" vertical="center" wrapText="1"/>
    </xf>
    <xf numFmtId="164" fontId="10" fillId="8" borderId="1" xfId="5" applyNumberFormat="1" applyFont="1" applyFill="1" applyBorder="1" applyAlignment="1">
      <alignment horizontal="center" vertical="center" wrapText="1"/>
    </xf>
    <xf numFmtId="164" fontId="8" fillId="8" borderId="1" xfId="5" applyNumberFormat="1" applyFont="1" applyFill="1" applyBorder="1" applyAlignment="1">
      <alignment horizontal="center" vertical="center" wrapText="1"/>
    </xf>
    <xf numFmtId="164" fontId="12" fillId="3" borderId="1" xfId="5" applyNumberFormat="1" applyFont="1" applyFill="1" applyBorder="1" applyAlignment="1">
      <alignment horizontal="center" vertical="center" wrapText="1"/>
    </xf>
    <xf numFmtId="4" fontId="18" fillId="0" borderId="0" xfId="0" applyNumberFormat="1" applyFont="1" applyAlignment="1">
      <alignment vertical="center" wrapText="1"/>
    </xf>
    <xf numFmtId="4" fontId="6" fillId="0" borderId="0" xfId="0" applyNumberFormat="1" applyFont="1" applyAlignment="1">
      <alignment horizontal="center" vertical="center" wrapText="1"/>
    </xf>
    <xf numFmtId="4" fontId="27" fillId="0" borderId="0" xfId="0" applyNumberFormat="1" applyFont="1" applyAlignment="1">
      <alignment horizontal="left" vertical="center" wrapText="1"/>
    </xf>
    <xf numFmtId="49" fontId="26" fillId="0" borderId="1" xfId="0" applyNumberFormat="1" applyFont="1" applyFill="1" applyBorder="1" applyAlignment="1">
      <alignment vertical="center" wrapText="1"/>
    </xf>
    <xf numFmtId="49" fontId="26" fillId="8"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21" fillId="0" borderId="0" xfId="10" applyFont="1" applyAlignment="1">
      <alignment vertical="center"/>
    </xf>
    <xf numFmtId="0" fontId="13" fillId="0" borderId="0" xfId="10" applyFont="1" applyAlignment="1">
      <alignment vertical="center"/>
    </xf>
    <xf numFmtId="0" fontId="13" fillId="0" borderId="0" xfId="10" applyFont="1" applyAlignment="1">
      <alignment vertical="center" wrapText="1"/>
    </xf>
    <xf numFmtId="0" fontId="13" fillId="0" borderId="0" xfId="6" applyFont="1" applyAlignment="1">
      <alignment vertical="center" wrapText="1"/>
    </xf>
    <xf numFmtId="4" fontId="25" fillId="2" borderId="0" xfId="0" applyNumberFormat="1" applyFont="1" applyFill="1" applyBorder="1" applyAlignment="1">
      <alignment horizontal="center" vertical="center"/>
    </xf>
    <xf numFmtId="49" fontId="28" fillId="0" borderId="0" xfId="6" applyNumberFormat="1" applyFont="1" applyAlignment="1">
      <alignment vertical="center"/>
    </xf>
    <xf numFmtId="49" fontId="18" fillId="2" borderId="0" xfId="0" applyNumberFormat="1" applyFont="1" applyFill="1" applyBorder="1" applyAlignment="1">
      <alignment vertical="center" wrapText="1"/>
    </xf>
    <xf numFmtId="49" fontId="5" fillId="0" borderId="1" xfId="0" applyNumberFormat="1" applyFont="1" applyFill="1" applyBorder="1" applyAlignment="1">
      <alignment horizontal="right" vertical="center" wrapText="1"/>
    </xf>
    <xf numFmtId="0" fontId="26" fillId="8"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 fontId="8" fillId="0" borderId="2" xfId="5" applyNumberFormat="1" applyFont="1" applyFill="1" applyBorder="1" applyAlignment="1">
      <alignment horizontal="center" vertical="center" wrapText="1"/>
    </xf>
    <xf numFmtId="164" fontId="8" fillId="0" borderId="1" xfId="5" applyNumberFormat="1" applyFont="1" applyFill="1" applyBorder="1" applyAlignment="1">
      <alignment horizontal="center" vertical="center" wrapText="1"/>
    </xf>
    <xf numFmtId="4" fontId="9" fillId="0" borderId="3"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4" fontId="9" fillId="0" borderId="4" xfId="0" applyNumberFormat="1" applyFont="1" applyBorder="1" applyAlignment="1" applyProtection="1">
      <alignment horizontal="center" vertical="center" wrapText="1"/>
      <protection locked="0"/>
    </xf>
    <xf numFmtId="4" fontId="9" fillId="0" borderId="16" xfId="0" applyNumberFormat="1" applyFont="1" applyBorder="1" applyAlignment="1" applyProtection="1">
      <alignment horizontal="center" vertical="center" wrapText="1"/>
      <protection locked="0"/>
    </xf>
    <xf numFmtId="4" fontId="12" fillId="0" borderId="4" xfId="0" applyNumberFormat="1" applyFont="1" applyBorder="1" applyAlignment="1" applyProtection="1">
      <alignment horizontal="center" vertical="center" wrapText="1"/>
      <protection locked="0"/>
    </xf>
    <xf numFmtId="4" fontId="12" fillId="0" borderId="16" xfId="0" applyNumberFormat="1" applyFont="1" applyBorder="1" applyAlignment="1" applyProtection="1">
      <alignment horizontal="center" vertical="center" wrapText="1"/>
      <protection locked="0"/>
    </xf>
    <xf numFmtId="4" fontId="0" fillId="0" borderId="0" xfId="0" applyNumberFormat="1" applyAlignment="1">
      <alignment horizontal="left" wrapText="1"/>
    </xf>
    <xf numFmtId="0" fontId="8" fillId="0" borderId="17" xfId="0" applyNumberFormat="1" applyFont="1" applyFill="1" applyBorder="1" applyAlignment="1" applyProtection="1">
      <alignment horizontal="left" vertical="center" wrapText="1" shrinkToFit="1"/>
    </xf>
    <xf numFmtId="0" fontId="8" fillId="0" borderId="14" xfId="0" applyNumberFormat="1" applyFont="1" applyFill="1" applyBorder="1" applyAlignment="1" applyProtection="1">
      <alignment horizontal="left" vertical="center" wrapText="1" shrinkToFit="1"/>
    </xf>
    <xf numFmtId="4" fontId="27" fillId="7" borderId="21" xfId="0" applyNumberFormat="1" applyFont="1" applyFill="1" applyBorder="1" applyAlignment="1">
      <alignment horizontal="left" vertical="center" wrapText="1"/>
    </xf>
    <xf numFmtId="4" fontId="27" fillId="7" borderId="18" xfId="0" applyNumberFormat="1" applyFont="1" applyFill="1" applyBorder="1" applyAlignment="1">
      <alignment horizontal="left" vertical="center" wrapText="1"/>
    </xf>
    <xf numFmtId="4" fontId="27" fillId="7" borderId="22" xfId="0" applyNumberFormat="1" applyFont="1" applyFill="1" applyBorder="1" applyAlignment="1">
      <alignment horizontal="left" vertical="center" wrapText="1"/>
    </xf>
    <xf numFmtId="4" fontId="15" fillId="0" borderId="0" xfId="0" applyNumberFormat="1" applyFont="1" applyAlignment="1">
      <alignment horizontal="center" vertical="center" wrapText="1"/>
    </xf>
    <xf numFmtId="4" fontId="27" fillId="4" borderId="9" xfId="0" applyNumberFormat="1" applyFont="1" applyFill="1" applyBorder="1" applyAlignment="1">
      <alignment horizontal="center" vertical="center" wrapText="1"/>
    </xf>
    <xf numFmtId="4" fontId="27" fillId="4" borderId="10" xfId="0" applyNumberFormat="1" applyFont="1" applyFill="1" applyBorder="1" applyAlignment="1">
      <alignment horizontal="center" vertical="center" wrapText="1"/>
    </xf>
    <xf numFmtId="4" fontId="27" fillId="4" borderId="13" xfId="0" applyNumberFormat="1" applyFont="1" applyFill="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9" fontId="7" fillId="3" borderId="20"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43" fontId="10" fillId="5" borderId="1" xfId="5" applyFont="1" applyFill="1" applyBorder="1" applyAlignment="1">
      <alignment horizontal="center" vertical="center" wrapText="1"/>
    </xf>
    <xf numFmtId="0" fontId="8" fillId="3" borderId="9" xfId="0" applyNumberFormat="1" applyFont="1" applyFill="1" applyBorder="1" applyAlignment="1" applyProtection="1">
      <alignment horizontal="left" vertical="center" wrapText="1" shrinkToFit="1"/>
    </xf>
    <xf numFmtId="0" fontId="8" fillId="3" borderId="10" xfId="0" applyNumberFormat="1" applyFont="1" applyFill="1" applyBorder="1" applyAlignment="1" applyProtection="1">
      <alignment horizontal="left" vertical="center" wrapText="1" shrinkToFit="1"/>
    </xf>
    <xf numFmtId="0" fontId="8" fillId="0" borderId="9" xfId="0" applyNumberFormat="1" applyFont="1" applyFill="1" applyBorder="1" applyAlignment="1" applyProtection="1">
      <alignment horizontal="left" vertical="center" wrapText="1" shrinkToFit="1"/>
    </xf>
    <xf numFmtId="0" fontId="8" fillId="0" borderId="10" xfId="0" applyNumberFormat="1" applyFont="1" applyFill="1" applyBorder="1" applyAlignment="1" applyProtection="1">
      <alignment horizontal="left" vertical="center" wrapText="1" shrinkToFit="1"/>
    </xf>
    <xf numFmtId="4" fontId="9" fillId="0" borderId="12" xfId="0" applyNumberFormat="1" applyFont="1" applyBorder="1" applyAlignment="1" applyProtection="1">
      <alignment horizontal="center" vertical="center" wrapText="1"/>
      <protection locked="0"/>
    </xf>
    <xf numFmtId="4" fontId="9" fillId="0" borderId="11" xfId="0" applyNumberFormat="1" applyFont="1" applyBorder="1" applyAlignment="1" applyProtection="1">
      <alignment horizontal="center" vertical="center" wrapText="1"/>
      <protection locked="0"/>
    </xf>
    <xf numFmtId="4" fontId="9" fillId="0" borderId="5" xfId="0" applyNumberFormat="1" applyFont="1" applyBorder="1" applyAlignment="1" applyProtection="1">
      <alignment horizontal="center" vertical="center" wrapText="1"/>
      <protection locked="0"/>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6" fillId="4" borderId="1" xfId="0" applyNumberFormat="1" applyFont="1" applyFill="1" applyBorder="1" applyAlignment="1">
      <alignment horizontal="center" wrapText="1"/>
    </xf>
    <xf numFmtId="4" fontId="29" fillId="0" borderId="9" xfId="6" applyNumberFormat="1" applyFont="1" applyBorder="1" applyAlignment="1">
      <alignment horizontal="left" wrapText="1"/>
    </xf>
    <xf numFmtId="4" fontId="29" fillId="0" borderId="13" xfId="6" applyNumberFormat="1" applyFont="1" applyBorder="1" applyAlignment="1">
      <alignment horizontal="left" wrapText="1"/>
    </xf>
    <xf numFmtId="0" fontId="13" fillId="0" borderId="0" xfId="10" applyFont="1" applyAlignment="1">
      <alignment horizontal="left" wrapText="1"/>
    </xf>
    <xf numFmtId="4" fontId="27" fillId="7" borderId="25" xfId="0" applyNumberFormat="1" applyFont="1" applyFill="1" applyBorder="1" applyAlignment="1">
      <alignment horizontal="left" vertical="center" wrapText="1"/>
    </xf>
    <xf numFmtId="4" fontId="27" fillId="7" borderId="26" xfId="0" applyNumberFormat="1" applyFont="1" applyFill="1" applyBorder="1" applyAlignment="1">
      <alignment horizontal="left" vertical="center" wrapText="1"/>
    </xf>
    <xf numFmtId="4" fontId="27" fillId="7" borderId="23" xfId="0" applyNumberFormat="1" applyFont="1" applyFill="1" applyBorder="1" applyAlignment="1">
      <alignment horizontal="left" vertical="center" wrapText="1"/>
    </xf>
    <xf numFmtId="4" fontId="27" fillId="7" borderId="19" xfId="0" applyNumberFormat="1" applyFont="1" applyFill="1" applyBorder="1" applyAlignment="1">
      <alignment horizontal="left" vertical="center" wrapText="1"/>
    </xf>
    <xf numFmtId="4" fontId="27" fillId="7" borderId="24" xfId="0" applyNumberFormat="1" applyFont="1" applyFill="1" applyBorder="1" applyAlignment="1">
      <alignment horizontal="left" vertical="center" wrapText="1"/>
    </xf>
    <xf numFmtId="4" fontId="29" fillId="4" borderId="1" xfId="6" applyNumberFormat="1" applyFont="1" applyFill="1" applyBorder="1" applyAlignment="1">
      <alignment horizontal="center" vertical="center" wrapText="1"/>
    </xf>
    <xf numFmtId="49" fontId="18" fillId="2" borderId="0" xfId="0" applyNumberFormat="1" applyFont="1" applyFill="1" applyAlignment="1">
      <alignment horizontal="left" wrapText="1"/>
    </xf>
    <xf numFmtId="0" fontId="20" fillId="0" borderId="0" xfId="10" applyFont="1" applyAlignment="1">
      <alignment horizontal="left" vertical="center" wrapText="1"/>
    </xf>
    <xf numFmtId="49" fontId="16" fillId="2" borderId="0" xfId="0" applyNumberFormat="1" applyFont="1" applyFill="1" applyAlignment="1">
      <alignment horizontal="left" wrapText="1"/>
    </xf>
    <xf numFmtId="49" fontId="19" fillId="2" borderId="0" xfId="0" applyNumberFormat="1" applyFont="1" applyFill="1" applyAlignment="1">
      <alignment horizontal="left" wrapText="1"/>
    </xf>
    <xf numFmtId="4" fontId="29" fillId="0" borderId="9" xfId="6" applyNumberFormat="1" applyFont="1" applyBorder="1" applyAlignment="1">
      <alignment horizontal="left" vertical="center" wrapText="1"/>
    </xf>
    <xf numFmtId="4" fontId="29" fillId="0" borderId="10" xfId="6" applyNumberFormat="1" applyFont="1" applyBorder="1" applyAlignment="1">
      <alignment horizontal="left" vertical="center" wrapText="1"/>
    </xf>
    <xf numFmtId="4" fontId="29" fillId="0" borderId="13" xfId="6" applyNumberFormat="1" applyFont="1" applyBorder="1" applyAlignment="1">
      <alignment horizontal="left" vertical="center" wrapText="1"/>
    </xf>
    <xf numFmtId="4" fontId="29" fillId="0" borderId="1" xfId="6" applyNumberFormat="1" applyFont="1" applyBorder="1" applyAlignment="1">
      <alignment horizontal="center" vertical="center" wrapText="1"/>
    </xf>
    <xf numFmtId="4" fontId="29" fillId="0" borderId="9" xfId="6" applyNumberFormat="1" applyFont="1" applyBorder="1" applyAlignment="1">
      <alignment horizontal="right" wrapText="1"/>
    </xf>
    <xf numFmtId="4" fontId="29" fillId="0" borderId="13" xfId="6" applyNumberFormat="1" applyFont="1" applyBorder="1" applyAlignment="1">
      <alignment horizontal="right" wrapText="1"/>
    </xf>
  </cellXfs>
  <cellStyles count="11">
    <cellStyle name="Обычный" xfId="0" builtinId="0"/>
    <cellStyle name="Обычный 2" xfId="1"/>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262"/>
  <sheetViews>
    <sheetView tabSelected="1" view="pageBreakPreview" zoomScale="85" zoomScaleNormal="70" zoomScaleSheetLayoutView="85" workbookViewId="0">
      <selection activeCell="C22" sqref="C22"/>
    </sheetView>
  </sheetViews>
  <sheetFormatPr defaultColWidth="10.875" defaultRowHeight="15.75" outlineLevelRow="2" x14ac:dyDescent="0.25"/>
  <cols>
    <col min="1" max="1" width="10.125" style="1" customWidth="1"/>
    <col min="2" max="2" width="7.875" style="4" customWidth="1"/>
    <col min="3" max="3" width="98.5" style="15" customWidth="1"/>
    <col min="4" max="4" width="6.625" style="3" bestFit="1" customWidth="1"/>
    <col min="5" max="5" width="13.125" style="53" customWidth="1"/>
    <col min="6" max="6" width="12.125" style="1" customWidth="1"/>
    <col min="7" max="7" width="13" style="1" customWidth="1"/>
    <col min="8" max="8" width="13.625" style="1" customWidth="1"/>
    <col min="9" max="9" width="17.125" style="1" customWidth="1"/>
    <col min="10" max="10" width="16.5" style="1" customWidth="1"/>
    <col min="11" max="11" width="17.875" style="1" customWidth="1"/>
    <col min="12" max="13" width="10.875" style="1" customWidth="1"/>
    <col min="14" max="14" width="6.625" style="1" customWidth="1"/>
    <col min="15" max="16384" width="10.875" style="1"/>
  </cols>
  <sheetData>
    <row r="1" spans="1:11" s="30" customFormat="1" x14ac:dyDescent="0.25">
      <c r="A1" s="43"/>
      <c r="B1" s="44"/>
      <c r="C1" s="94"/>
      <c r="D1" s="47"/>
      <c r="E1" s="46"/>
      <c r="F1" s="45"/>
      <c r="G1" s="45"/>
      <c r="H1" s="45"/>
      <c r="I1" s="45"/>
      <c r="J1" s="45"/>
    </row>
    <row r="2" spans="1:11" s="30" customFormat="1" x14ac:dyDescent="0.25">
      <c r="A2" s="43"/>
      <c r="B2" s="44"/>
      <c r="C2" s="94"/>
      <c r="D2" s="47"/>
      <c r="E2" s="46"/>
      <c r="F2" s="45"/>
      <c r="G2" s="45"/>
      <c r="H2" s="45"/>
      <c r="I2" s="45"/>
      <c r="J2" s="45"/>
    </row>
    <row r="3" spans="1:11" s="30" customFormat="1" ht="15.75" customHeight="1" x14ac:dyDescent="0.25">
      <c r="A3" s="118" t="s">
        <v>43</v>
      </c>
      <c r="B3" s="118"/>
      <c r="C3" s="118"/>
      <c r="D3" s="118"/>
      <c r="E3" s="118"/>
      <c r="F3" s="118"/>
      <c r="G3" s="118"/>
      <c r="H3" s="118"/>
      <c r="I3" s="45"/>
      <c r="J3" s="45"/>
    </row>
    <row r="4" spans="1:11" s="30" customFormat="1" x14ac:dyDescent="0.25">
      <c r="A4" s="118" t="s">
        <v>59</v>
      </c>
      <c r="B4" s="118"/>
      <c r="C4" s="118"/>
      <c r="D4" s="118"/>
      <c r="E4" s="118"/>
      <c r="F4" s="118"/>
      <c r="G4" s="118"/>
      <c r="H4" s="45"/>
      <c r="I4" s="45"/>
      <c r="J4" s="45"/>
    </row>
    <row r="5" spans="1:11" s="30" customFormat="1" x14ac:dyDescent="0.25">
      <c r="A5" s="43"/>
      <c r="B5" s="44"/>
      <c r="C5" s="94"/>
      <c r="D5" s="47"/>
      <c r="E5" s="46"/>
      <c r="F5" s="45"/>
      <c r="G5" s="45"/>
      <c r="H5" s="45"/>
      <c r="I5" s="45"/>
      <c r="J5" s="45"/>
    </row>
    <row r="6" spans="1:11" s="30" customFormat="1" ht="22.5" x14ac:dyDescent="0.25">
      <c r="A6" s="40"/>
      <c r="B6" s="41"/>
      <c r="C6" s="124" t="s">
        <v>44</v>
      </c>
      <c r="D6" s="124"/>
      <c r="E6" s="53"/>
      <c r="F6" s="42"/>
      <c r="G6" s="42"/>
      <c r="H6" s="42"/>
      <c r="I6" s="42"/>
      <c r="J6" s="42"/>
    </row>
    <row r="7" spans="1:11" s="30" customFormat="1" x14ac:dyDescent="0.25">
      <c r="A7" s="40"/>
      <c r="B7" s="41"/>
      <c r="C7" s="95"/>
      <c r="D7" s="41"/>
      <c r="E7" s="53"/>
      <c r="F7" s="42"/>
      <c r="G7" s="42"/>
      <c r="H7" s="42"/>
      <c r="I7" s="42"/>
      <c r="J7" s="42"/>
    </row>
    <row r="8" spans="1:11" s="30" customFormat="1" x14ac:dyDescent="0.25">
      <c r="A8" s="40"/>
      <c r="B8" s="41"/>
      <c r="C8" s="95"/>
      <c r="D8" s="121" t="s">
        <v>428</v>
      </c>
      <c r="E8" s="122"/>
      <c r="F8" s="123"/>
      <c r="G8" s="125"/>
      <c r="H8" s="126"/>
      <c r="I8" s="126"/>
      <c r="J8" s="126"/>
      <c r="K8" s="127"/>
    </row>
    <row r="9" spans="1:11" s="30" customFormat="1" x14ac:dyDescent="0.25">
      <c r="A9" s="143"/>
      <c r="B9" s="143"/>
      <c r="C9" s="96" t="s">
        <v>42</v>
      </c>
      <c r="D9" s="121" t="s">
        <v>429</v>
      </c>
      <c r="E9" s="122"/>
      <c r="F9" s="123"/>
      <c r="G9" s="125"/>
      <c r="H9" s="126"/>
      <c r="I9" s="126"/>
      <c r="J9" s="126"/>
      <c r="K9" s="127"/>
    </row>
    <row r="10" spans="1:11" s="6" customFormat="1" x14ac:dyDescent="0.25">
      <c r="A10" s="40"/>
      <c r="B10" s="41"/>
      <c r="C10" s="95"/>
      <c r="D10" s="121" t="s">
        <v>430</v>
      </c>
      <c r="E10" s="122"/>
      <c r="F10" s="123"/>
      <c r="G10" s="125"/>
      <c r="H10" s="126"/>
      <c r="I10" s="126"/>
      <c r="J10" s="126"/>
      <c r="K10" s="127"/>
    </row>
    <row r="11" spans="1:11" s="6" customFormat="1" x14ac:dyDescent="0.25">
      <c r="A11" s="40"/>
      <c r="B11" s="41"/>
      <c r="C11" s="95"/>
      <c r="D11" s="121" t="s">
        <v>431</v>
      </c>
      <c r="E11" s="122"/>
      <c r="F11" s="123"/>
      <c r="G11" s="125"/>
      <c r="H11" s="126"/>
      <c r="I11" s="126"/>
      <c r="J11" s="126"/>
      <c r="K11" s="127"/>
    </row>
    <row r="12" spans="1:11" s="6" customFormat="1" ht="24.75" customHeight="1" x14ac:dyDescent="0.25">
      <c r="A12" s="40"/>
      <c r="B12" s="41"/>
      <c r="C12" s="95"/>
      <c r="D12" s="121" t="s">
        <v>432</v>
      </c>
      <c r="E12" s="122"/>
      <c r="F12" s="123"/>
      <c r="G12" s="125"/>
      <c r="H12" s="126"/>
      <c r="I12" s="126"/>
      <c r="J12" s="126"/>
      <c r="K12" s="127"/>
    </row>
    <row r="13" spans="1:11" s="6" customFormat="1" x14ac:dyDescent="0.25">
      <c r="A13" s="40"/>
      <c r="B13" s="41"/>
      <c r="C13" s="95"/>
      <c r="D13" s="121" t="s">
        <v>433</v>
      </c>
      <c r="E13" s="122"/>
      <c r="F13" s="123"/>
      <c r="G13" s="125"/>
      <c r="H13" s="126"/>
      <c r="I13" s="126"/>
      <c r="J13" s="126"/>
      <c r="K13" s="127"/>
    </row>
    <row r="14" spans="1:11" s="6" customFormat="1" x14ac:dyDescent="0.25">
      <c r="A14" s="40"/>
      <c r="B14" s="41"/>
      <c r="C14" s="95"/>
      <c r="D14" s="149" t="s">
        <v>434</v>
      </c>
      <c r="E14" s="150"/>
      <c r="F14" s="151"/>
      <c r="G14" s="125"/>
      <c r="H14" s="126"/>
      <c r="I14" s="126"/>
      <c r="J14" s="126"/>
      <c r="K14" s="127"/>
    </row>
    <row r="15" spans="1:11" s="6" customFormat="1" ht="16.5" thickBot="1" x14ac:dyDescent="0.3">
      <c r="A15" s="40"/>
      <c r="B15" s="41"/>
      <c r="C15" s="95"/>
      <c r="D15" s="147" t="s">
        <v>435</v>
      </c>
      <c r="E15" s="148"/>
      <c r="F15" s="148"/>
      <c r="G15" s="125"/>
      <c r="H15" s="126"/>
      <c r="I15" s="126"/>
      <c r="J15" s="126"/>
      <c r="K15" s="127"/>
    </row>
    <row r="16" spans="1:11" ht="36" customHeight="1" x14ac:dyDescent="0.25">
      <c r="A16" s="138" t="s">
        <v>54</v>
      </c>
      <c r="B16" s="114" t="s">
        <v>2</v>
      </c>
      <c r="C16" s="116" t="s">
        <v>1</v>
      </c>
      <c r="D16" s="114" t="s">
        <v>0</v>
      </c>
      <c r="E16" s="112" t="s">
        <v>3</v>
      </c>
      <c r="F16" s="140" t="s">
        <v>4</v>
      </c>
      <c r="G16" s="141"/>
      <c r="H16" s="142"/>
      <c r="I16" s="128" t="s">
        <v>5</v>
      </c>
      <c r="J16" s="129"/>
      <c r="K16" s="130"/>
    </row>
    <row r="17" spans="1:11" ht="36" customHeight="1" x14ac:dyDescent="0.25">
      <c r="A17" s="139"/>
      <c r="B17" s="115"/>
      <c r="C17" s="117"/>
      <c r="D17" s="115"/>
      <c r="E17" s="113"/>
      <c r="F17" s="7" t="s">
        <v>6</v>
      </c>
      <c r="G17" s="8" t="s">
        <v>7</v>
      </c>
      <c r="H17" s="9" t="s">
        <v>8</v>
      </c>
      <c r="I17" s="7" t="s">
        <v>6</v>
      </c>
      <c r="J17" s="10" t="s">
        <v>9</v>
      </c>
      <c r="K17" s="11" t="s">
        <v>8</v>
      </c>
    </row>
    <row r="18" spans="1:11" s="34" customFormat="1" ht="18.75" customHeight="1" x14ac:dyDescent="0.25">
      <c r="A18" s="73" t="s">
        <v>393</v>
      </c>
      <c r="B18" s="71"/>
      <c r="C18" s="69" t="s">
        <v>394</v>
      </c>
      <c r="D18" s="32"/>
      <c r="E18" s="48"/>
      <c r="F18" s="133"/>
      <c r="G18" s="133"/>
      <c r="H18" s="133"/>
      <c r="I18" s="33"/>
      <c r="J18" s="33"/>
      <c r="K18" s="33"/>
    </row>
    <row r="19" spans="1:11" s="37" customFormat="1" x14ac:dyDescent="0.25">
      <c r="A19" s="35"/>
      <c r="B19" s="72" t="s">
        <v>10</v>
      </c>
      <c r="C19" s="70" t="s">
        <v>94</v>
      </c>
      <c r="D19" s="36"/>
      <c r="E19" s="54"/>
      <c r="F19" s="79"/>
      <c r="G19" s="79"/>
      <c r="H19" s="79"/>
      <c r="I19" s="80">
        <f>SUM(I20:I24,I39:I54)</f>
        <v>0</v>
      </c>
      <c r="J19" s="80">
        <f>SUM(J20:J24,J39:J54)</f>
        <v>0</v>
      </c>
      <c r="K19" s="80">
        <f>SUM(K20:K24,K39:K54)</f>
        <v>0</v>
      </c>
    </row>
    <row r="20" spans="1:11" s="39" customFormat="1" outlineLevel="1" x14ac:dyDescent="0.25">
      <c r="A20" s="38"/>
      <c r="B20" s="20" t="s">
        <v>11</v>
      </c>
      <c r="C20" s="97" t="s">
        <v>95</v>
      </c>
      <c r="D20" s="5" t="s">
        <v>55</v>
      </c>
      <c r="E20" s="49">
        <v>1075</v>
      </c>
      <c r="F20" s="81"/>
      <c r="G20" s="81"/>
      <c r="H20" s="82">
        <f t="shared" ref="H20" si="0">SUM(F20:G20)</f>
        <v>0</v>
      </c>
      <c r="I20" s="83">
        <f>E20*F20</f>
        <v>0</v>
      </c>
      <c r="J20" s="83">
        <f>G20*E20</f>
        <v>0</v>
      </c>
      <c r="K20" s="83">
        <f>H20*E20</f>
        <v>0</v>
      </c>
    </row>
    <row r="21" spans="1:11" s="39" customFormat="1" outlineLevel="1" x14ac:dyDescent="0.25">
      <c r="A21" s="38"/>
      <c r="B21" s="20" t="s">
        <v>57</v>
      </c>
      <c r="C21" s="97" t="s">
        <v>60</v>
      </c>
      <c r="D21" s="5" t="s">
        <v>55</v>
      </c>
      <c r="E21" s="49">
        <v>36</v>
      </c>
      <c r="F21" s="81"/>
      <c r="G21" s="81"/>
      <c r="H21" s="82">
        <f t="shared" ref="H21:H34" si="1">SUM(F21:G21)</f>
        <v>0</v>
      </c>
      <c r="I21" s="83">
        <f t="shared" ref="I21:I34" si="2">E21*F21</f>
        <v>0</v>
      </c>
      <c r="J21" s="83">
        <f t="shared" ref="J21:J34" si="3">G21*E21</f>
        <v>0</v>
      </c>
      <c r="K21" s="83">
        <f t="shared" ref="K21:K34" si="4">H21*E21</f>
        <v>0</v>
      </c>
    </row>
    <row r="22" spans="1:11" s="39" customFormat="1" ht="18.75" customHeight="1" outlineLevel="1" x14ac:dyDescent="0.25">
      <c r="A22" s="38"/>
      <c r="B22" s="20" t="s">
        <v>62</v>
      </c>
      <c r="C22" s="97" t="s">
        <v>96</v>
      </c>
      <c r="D22" s="5" t="s">
        <v>55</v>
      </c>
      <c r="E22" s="49">
        <v>839</v>
      </c>
      <c r="F22" s="81"/>
      <c r="G22" s="81"/>
      <c r="H22" s="82">
        <f t="shared" si="1"/>
        <v>0</v>
      </c>
      <c r="I22" s="83">
        <f t="shared" si="2"/>
        <v>0</v>
      </c>
      <c r="J22" s="83">
        <f t="shared" si="3"/>
        <v>0</v>
      </c>
      <c r="K22" s="83">
        <f t="shared" si="4"/>
        <v>0</v>
      </c>
    </row>
    <row r="23" spans="1:11" s="39" customFormat="1" ht="18.75" customHeight="1" outlineLevel="1" x14ac:dyDescent="0.25">
      <c r="A23" s="38"/>
      <c r="B23" s="20" t="s">
        <v>63</v>
      </c>
      <c r="C23" s="97" t="s">
        <v>361</v>
      </c>
      <c r="D23" s="5" t="s">
        <v>61</v>
      </c>
      <c r="E23" s="49">
        <v>1</v>
      </c>
      <c r="F23" s="81"/>
      <c r="G23" s="81"/>
      <c r="H23" s="82">
        <f t="shared" ref="H23" si="5">SUM(F23:G23)</f>
        <v>0</v>
      </c>
      <c r="I23" s="83">
        <f t="shared" ref="I23" si="6">E23*F23</f>
        <v>0</v>
      </c>
      <c r="J23" s="83">
        <f t="shared" ref="J23" si="7">G23*E23</f>
        <v>0</v>
      </c>
      <c r="K23" s="83">
        <f t="shared" ref="K23" si="8">H23*E23</f>
        <v>0</v>
      </c>
    </row>
    <row r="24" spans="1:11" s="39" customFormat="1" outlineLevel="1" x14ac:dyDescent="0.25">
      <c r="A24" s="38"/>
      <c r="B24" s="20" t="s">
        <v>64</v>
      </c>
      <c r="C24" s="97" t="s">
        <v>424</v>
      </c>
      <c r="D24" s="5" t="s">
        <v>56</v>
      </c>
      <c r="E24" s="49">
        <v>14</v>
      </c>
      <c r="F24" s="84"/>
      <c r="G24" s="84"/>
      <c r="H24" s="82"/>
      <c r="I24" s="93">
        <f>SUM(I25:I38)</f>
        <v>0</v>
      </c>
      <c r="J24" s="93">
        <f>SUM(J25:J38)</f>
        <v>0</v>
      </c>
      <c r="K24" s="93">
        <f>SUM(K25:K38)</f>
        <v>0</v>
      </c>
    </row>
    <row r="25" spans="1:11" s="39" customFormat="1" outlineLevel="2" x14ac:dyDescent="0.25">
      <c r="A25" s="87"/>
      <c r="B25" s="88" t="s">
        <v>97</v>
      </c>
      <c r="C25" s="98" t="s">
        <v>125</v>
      </c>
      <c r="D25" s="89" t="s">
        <v>56</v>
      </c>
      <c r="E25" s="90">
        <v>26</v>
      </c>
      <c r="F25" s="81"/>
      <c r="G25" s="81"/>
      <c r="H25" s="92">
        <f t="shared" si="1"/>
        <v>0</v>
      </c>
      <c r="I25" s="91">
        <f t="shared" si="2"/>
        <v>0</v>
      </c>
      <c r="J25" s="91">
        <f t="shared" si="3"/>
        <v>0</v>
      </c>
      <c r="K25" s="91">
        <f t="shared" si="4"/>
        <v>0</v>
      </c>
    </row>
    <row r="26" spans="1:11" s="39" customFormat="1" outlineLevel="2" x14ac:dyDescent="0.25">
      <c r="A26" s="87"/>
      <c r="B26" s="88" t="s">
        <v>98</v>
      </c>
      <c r="C26" s="98" t="s">
        <v>126</v>
      </c>
      <c r="D26" s="89" t="s">
        <v>56</v>
      </c>
      <c r="E26" s="90">
        <v>2</v>
      </c>
      <c r="F26" s="81"/>
      <c r="G26" s="81"/>
      <c r="H26" s="92">
        <f t="shared" si="1"/>
        <v>0</v>
      </c>
      <c r="I26" s="91">
        <f t="shared" si="2"/>
        <v>0</v>
      </c>
      <c r="J26" s="91">
        <f t="shared" si="3"/>
        <v>0</v>
      </c>
      <c r="K26" s="91">
        <f t="shared" si="4"/>
        <v>0</v>
      </c>
    </row>
    <row r="27" spans="1:11" s="39" customFormat="1" outlineLevel="2" x14ac:dyDescent="0.25">
      <c r="A27" s="87"/>
      <c r="B27" s="88" t="s">
        <v>99</v>
      </c>
      <c r="C27" s="98" t="s">
        <v>127</v>
      </c>
      <c r="D27" s="89" t="s">
        <v>56</v>
      </c>
      <c r="E27" s="90">
        <v>15</v>
      </c>
      <c r="F27" s="81"/>
      <c r="G27" s="81"/>
      <c r="H27" s="92">
        <f t="shared" si="1"/>
        <v>0</v>
      </c>
      <c r="I27" s="91">
        <f t="shared" si="2"/>
        <v>0</v>
      </c>
      <c r="J27" s="91">
        <f t="shared" si="3"/>
        <v>0</v>
      </c>
      <c r="K27" s="91">
        <f t="shared" si="4"/>
        <v>0</v>
      </c>
    </row>
    <row r="28" spans="1:11" s="39" customFormat="1" outlineLevel="2" x14ac:dyDescent="0.25">
      <c r="A28" s="87"/>
      <c r="B28" s="88" t="s">
        <v>100</v>
      </c>
      <c r="C28" s="98" t="s">
        <v>128</v>
      </c>
      <c r="D28" s="89" t="s">
        <v>56</v>
      </c>
      <c r="E28" s="90">
        <v>4</v>
      </c>
      <c r="F28" s="81"/>
      <c r="G28" s="81"/>
      <c r="H28" s="92">
        <f t="shared" si="1"/>
        <v>0</v>
      </c>
      <c r="I28" s="91">
        <f t="shared" si="2"/>
        <v>0</v>
      </c>
      <c r="J28" s="91">
        <f t="shared" si="3"/>
        <v>0</v>
      </c>
      <c r="K28" s="91">
        <f t="shared" si="4"/>
        <v>0</v>
      </c>
    </row>
    <row r="29" spans="1:11" s="39" customFormat="1" outlineLevel="2" x14ac:dyDescent="0.25">
      <c r="A29" s="87"/>
      <c r="B29" s="88" t="s">
        <v>101</v>
      </c>
      <c r="C29" s="98" t="s">
        <v>129</v>
      </c>
      <c r="D29" s="89" t="s">
        <v>56</v>
      </c>
      <c r="E29" s="90">
        <v>2</v>
      </c>
      <c r="F29" s="81"/>
      <c r="G29" s="81"/>
      <c r="H29" s="92">
        <f t="shared" si="1"/>
        <v>0</v>
      </c>
      <c r="I29" s="91">
        <f t="shared" si="2"/>
        <v>0</v>
      </c>
      <c r="J29" s="91">
        <f t="shared" si="3"/>
        <v>0</v>
      </c>
      <c r="K29" s="91">
        <f t="shared" si="4"/>
        <v>0</v>
      </c>
    </row>
    <row r="30" spans="1:11" s="39" customFormat="1" outlineLevel="2" x14ac:dyDescent="0.25">
      <c r="A30" s="87"/>
      <c r="B30" s="88" t="s">
        <v>102</v>
      </c>
      <c r="C30" s="98" t="s">
        <v>130</v>
      </c>
      <c r="D30" s="89" t="s">
        <v>56</v>
      </c>
      <c r="E30" s="90">
        <v>14</v>
      </c>
      <c r="F30" s="81"/>
      <c r="G30" s="81"/>
      <c r="H30" s="92">
        <f t="shared" si="1"/>
        <v>0</v>
      </c>
      <c r="I30" s="91">
        <f t="shared" si="2"/>
        <v>0</v>
      </c>
      <c r="J30" s="91">
        <f t="shared" si="3"/>
        <v>0</v>
      </c>
      <c r="K30" s="91">
        <f t="shared" si="4"/>
        <v>0</v>
      </c>
    </row>
    <row r="31" spans="1:11" s="39" customFormat="1" outlineLevel="2" x14ac:dyDescent="0.25">
      <c r="A31" s="87"/>
      <c r="B31" s="88" t="s">
        <v>103</v>
      </c>
      <c r="C31" s="98" t="s">
        <v>131</v>
      </c>
      <c r="D31" s="89" t="s">
        <v>56</v>
      </c>
      <c r="E31" s="90">
        <v>14</v>
      </c>
      <c r="F31" s="81"/>
      <c r="G31" s="81"/>
      <c r="H31" s="92">
        <f t="shared" si="1"/>
        <v>0</v>
      </c>
      <c r="I31" s="91">
        <f t="shared" si="2"/>
        <v>0</v>
      </c>
      <c r="J31" s="91">
        <f t="shared" si="3"/>
        <v>0</v>
      </c>
      <c r="K31" s="91">
        <f t="shared" si="4"/>
        <v>0</v>
      </c>
    </row>
    <row r="32" spans="1:11" s="39" customFormat="1" ht="18.75" customHeight="1" outlineLevel="2" x14ac:dyDescent="0.25">
      <c r="A32" s="87"/>
      <c r="B32" s="88" t="s">
        <v>104</v>
      </c>
      <c r="C32" s="98" t="s">
        <v>132</v>
      </c>
      <c r="D32" s="89" t="s">
        <v>56</v>
      </c>
      <c r="E32" s="90">
        <v>14</v>
      </c>
      <c r="F32" s="81"/>
      <c r="G32" s="81"/>
      <c r="H32" s="92">
        <f t="shared" si="1"/>
        <v>0</v>
      </c>
      <c r="I32" s="91">
        <f t="shared" si="2"/>
        <v>0</v>
      </c>
      <c r="J32" s="91">
        <f t="shared" si="3"/>
        <v>0</v>
      </c>
      <c r="K32" s="91">
        <f t="shared" si="4"/>
        <v>0</v>
      </c>
    </row>
    <row r="33" spans="1:11" s="39" customFormat="1" ht="18.75" customHeight="1" outlineLevel="2" x14ac:dyDescent="0.25">
      <c r="A33" s="87"/>
      <c r="B33" s="88" t="s">
        <v>105</v>
      </c>
      <c r="C33" s="98" t="s">
        <v>133</v>
      </c>
      <c r="D33" s="89" t="s">
        <v>56</v>
      </c>
      <c r="E33" s="90">
        <v>14</v>
      </c>
      <c r="F33" s="81"/>
      <c r="G33" s="81"/>
      <c r="H33" s="92">
        <f t="shared" si="1"/>
        <v>0</v>
      </c>
      <c r="I33" s="91">
        <f t="shared" si="2"/>
        <v>0</v>
      </c>
      <c r="J33" s="91">
        <f t="shared" si="3"/>
        <v>0</v>
      </c>
      <c r="K33" s="91">
        <f t="shared" si="4"/>
        <v>0</v>
      </c>
    </row>
    <row r="34" spans="1:11" s="39" customFormat="1" ht="55.5" customHeight="1" outlineLevel="2" x14ac:dyDescent="0.25">
      <c r="A34" s="87"/>
      <c r="B34" s="88" t="s">
        <v>106</v>
      </c>
      <c r="C34" s="98" t="s">
        <v>198</v>
      </c>
      <c r="D34" s="108" t="s">
        <v>22</v>
      </c>
      <c r="E34" s="90">
        <v>26.8</v>
      </c>
      <c r="F34" s="81"/>
      <c r="G34" s="81"/>
      <c r="H34" s="92">
        <f t="shared" si="1"/>
        <v>0</v>
      </c>
      <c r="I34" s="91">
        <f t="shared" si="2"/>
        <v>0</v>
      </c>
      <c r="J34" s="91">
        <f t="shared" si="3"/>
        <v>0</v>
      </c>
      <c r="K34" s="91">
        <f t="shared" si="4"/>
        <v>0</v>
      </c>
    </row>
    <row r="35" spans="1:11" s="39" customFormat="1" ht="18.75" customHeight="1" outlineLevel="2" x14ac:dyDescent="0.25">
      <c r="A35" s="87"/>
      <c r="B35" s="88" t="s">
        <v>107</v>
      </c>
      <c r="C35" s="98" t="s">
        <v>134</v>
      </c>
      <c r="D35" s="89" t="s">
        <v>56</v>
      </c>
      <c r="E35" s="90">
        <v>28</v>
      </c>
      <c r="F35" s="81"/>
      <c r="G35" s="81"/>
      <c r="H35" s="92">
        <f t="shared" ref="H35:H52" si="9">SUM(F35:G35)</f>
        <v>0</v>
      </c>
      <c r="I35" s="91">
        <f t="shared" ref="I35:I52" si="10">E35*F35</f>
        <v>0</v>
      </c>
      <c r="J35" s="91">
        <f t="shared" ref="J35:J52" si="11">G35*E35</f>
        <v>0</v>
      </c>
      <c r="K35" s="91">
        <f t="shared" ref="K35:K52" si="12">H35*E35</f>
        <v>0</v>
      </c>
    </row>
    <row r="36" spans="1:11" s="39" customFormat="1" ht="18.75" customHeight="1" outlineLevel="2" x14ac:dyDescent="0.25">
      <c r="A36" s="87"/>
      <c r="B36" s="88" t="s">
        <v>121</v>
      </c>
      <c r="C36" s="98" t="s">
        <v>119</v>
      </c>
      <c r="D36" s="89" t="s">
        <v>55</v>
      </c>
      <c r="E36" s="90">
        <v>0.98</v>
      </c>
      <c r="F36" s="81"/>
      <c r="G36" s="81"/>
      <c r="H36" s="92">
        <f t="shared" si="9"/>
        <v>0</v>
      </c>
      <c r="I36" s="91">
        <f t="shared" si="10"/>
        <v>0</v>
      </c>
      <c r="J36" s="91">
        <f t="shared" si="11"/>
        <v>0</v>
      </c>
      <c r="K36" s="91">
        <f t="shared" si="12"/>
        <v>0</v>
      </c>
    </row>
    <row r="37" spans="1:11" s="39" customFormat="1" ht="18.75" customHeight="1" outlineLevel="2" x14ac:dyDescent="0.25">
      <c r="A37" s="87"/>
      <c r="B37" s="88" t="s">
        <v>122</v>
      </c>
      <c r="C37" s="98" t="s">
        <v>120</v>
      </c>
      <c r="D37" s="89" t="s">
        <v>55</v>
      </c>
      <c r="E37" s="90">
        <v>9.3800000000000008</v>
      </c>
      <c r="F37" s="81"/>
      <c r="G37" s="81"/>
      <c r="H37" s="92">
        <f t="shared" si="9"/>
        <v>0</v>
      </c>
      <c r="I37" s="91">
        <f t="shared" si="10"/>
        <v>0</v>
      </c>
      <c r="J37" s="91">
        <f t="shared" si="11"/>
        <v>0</v>
      </c>
      <c r="K37" s="91">
        <f t="shared" si="12"/>
        <v>0</v>
      </c>
    </row>
    <row r="38" spans="1:11" s="39" customFormat="1" ht="18.75" customHeight="1" outlineLevel="2" x14ac:dyDescent="0.25">
      <c r="A38" s="87"/>
      <c r="B38" s="88" t="s">
        <v>123</v>
      </c>
      <c r="C38" s="98" t="s">
        <v>135</v>
      </c>
      <c r="D38" s="89" t="s">
        <v>21</v>
      </c>
      <c r="E38" s="90">
        <v>184.8</v>
      </c>
      <c r="F38" s="81"/>
      <c r="G38" s="81"/>
      <c r="H38" s="92">
        <f t="shared" si="9"/>
        <v>0</v>
      </c>
      <c r="I38" s="91">
        <f t="shared" si="10"/>
        <v>0</v>
      </c>
      <c r="J38" s="91">
        <f t="shared" si="11"/>
        <v>0</v>
      </c>
      <c r="K38" s="91">
        <f t="shared" si="12"/>
        <v>0</v>
      </c>
    </row>
    <row r="39" spans="1:11" s="39" customFormat="1" ht="31.5" outlineLevel="1" x14ac:dyDescent="0.25">
      <c r="A39" s="38"/>
      <c r="B39" s="20" t="s">
        <v>68</v>
      </c>
      <c r="C39" s="97" t="s">
        <v>65</v>
      </c>
      <c r="D39" s="5" t="s">
        <v>22</v>
      </c>
      <c r="E39" s="49">
        <v>94.6</v>
      </c>
      <c r="F39" s="81"/>
      <c r="G39" s="81"/>
      <c r="H39" s="82">
        <f t="shared" si="9"/>
        <v>0</v>
      </c>
      <c r="I39" s="83">
        <f t="shared" si="10"/>
        <v>0</v>
      </c>
      <c r="J39" s="83">
        <f t="shared" si="11"/>
        <v>0</v>
      </c>
      <c r="K39" s="83">
        <f t="shared" si="12"/>
        <v>0</v>
      </c>
    </row>
    <row r="40" spans="1:11" s="39" customFormat="1" ht="31.5" outlineLevel="1" x14ac:dyDescent="0.25">
      <c r="A40" s="38"/>
      <c r="B40" s="20" t="s">
        <v>69</v>
      </c>
      <c r="C40" s="97" t="s">
        <v>66</v>
      </c>
      <c r="D40" s="5" t="s">
        <v>22</v>
      </c>
      <c r="E40" s="49">
        <v>3.7</v>
      </c>
      <c r="F40" s="81"/>
      <c r="G40" s="81"/>
      <c r="H40" s="82">
        <f t="shared" si="9"/>
        <v>0</v>
      </c>
      <c r="I40" s="83">
        <f t="shared" si="10"/>
        <v>0</v>
      </c>
      <c r="J40" s="83">
        <f t="shared" si="11"/>
        <v>0</v>
      </c>
      <c r="K40" s="83">
        <f t="shared" si="12"/>
        <v>0</v>
      </c>
    </row>
    <row r="41" spans="1:11" s="39" customFormat="1" ht="31.5" outlineLevel="1" x14ac:dyDescent="0.25">
      <c r="A41" s="38"/>
      <c r="B41" s="20" t="s">
        <v>70</v>
      </c>
      <c r="C41" s="97" t="s">
        <v>67</v>
      </c>
      <c r="D41" s="5" t="s">
        <v>22</v>
      </c>
      <c r="E41" s="49">
        <v>2.2000000000000002</v>
      </c>
      <c r="F41" s="81"/>
      <c r="G41" s="81"/>
      <c r="H41" s="82">
        <f t="shared" si="9"/>
        <v>0</v>
      </c>
      <c r="I41" s="83">
        <f t="shared" si="10"/>
        <v>0</v>
      </c>
      <c r="J41" s="83">
        <f t="shared" si="11"/>
        <v>0</v>
      </c>
      <c r="K41" s="83">
        <f t="shared" si="12"/>
        <v>0</v>
      </c>
    </row>
    <row r="42" spans="1:11" s="39" customFormat="1" ht="31.5" outlineLevel="1" x14ac:dyDescent="0.25">
      <c r="A42" s="38"/>
      <c r="B42" s="20" t="s">
        <v>71</v>
      </c>
      <c r="C42" s="97" t="s">
        <v>362</v>
      </c>
      <c r="D42" s="5" t="s">
        <v>22</v>
      </c>
      <c r="E42" s="49">
        <v>210.9</v>
      </c>
      <c r="F42" s="81"/>
      <c r="G42" s="81"/>
      <c r="H42" s="82">
        <f t="shared" si="9"/>
        <v>0</v>
      </c>
      <c r="I42" s="83">
        <f t="shared" si="10"/>
        <v>0</v>
      </c>
      <c r="J42" s="83">
        <f t="shared" si="11"/>
        <v>0</v>
      </c>
      <c r="K42" s="83">
        <f t="shared" si="12"/>
        <v>0</v>
      </c>
    </row>
    <row r="43" spans="1:11" s="39" customFormat="1" ht="31.5" outlineLevel="1" x14ac:dyDescent="0.25">
      <c r="A43" s="38"/>
      <c r="B43" s="20" t="s">
        <v>73</v>
      </c>
      <c r="C43" s="97" t="s">
        <v>363</v>
      </c>
      <c r="D43" s="5" t="s">
        <v>22</v>
      </c>
      <c r="E43" s="49">
        <v>191.35</v>
      </c>
      <c r="F43" s="81"/>
      <c r="G43" s="81"/>
      <c r="H43" s="82">
        <f t="shared" si="9"/>
        <v>0</v>
      </c>
      <c r="I43" s="83">
        <f t="shared" si="10"/>
        <v>0</v>
      </c>
      <c r="J43" s="83">
        <f t="shared" si="11"/>
        <v>0</v>
      </c>
      <c r="K43" s="83">
        <f t="shared" si="12"/>
        <v>0</v>
      </c>
    </row>
    <row r="44" spans="1:11" s="39" customFormat="1" ht="31.5" outlineLevel="1" x14ac:dyDescent="0.25">
      <c r="A44" s="38"/>
      <c r="B44" s="20" t="s">
        <v>79</v>
      </c>
      <c r="C44" s="97" t="s">
        <v>364</v>
      </c>
      <c r="D44" s="5" t="s">
        <v>22</v>
      </c>
      <c r="E44" s="49">
        <v>33.85</v>
      </c>
      <c r="F44" s="81"/>
      <c r="G44" s="81"/>
      <c r="H44" s="82">
        <f t="shared" si="9"/>
        <v>0</v>
      </c>
      <c r="I44" s="83">
        <f t="shared" si="10"/>
        <v>0</v>
      </c>
      <c r="J44" s="83">
        <f t="shared" si="11"/>
        <v>0</v>
      </c>
      <c r="K44" s="83">
        <f t="shared" si="12"/>
        <v>0</v>
      </c>
    </row>
    <row r="45" spans="1:11" s="39" customFormat="1" ht="31.5" outlineLevel="1" x14ac:dyDescent="0.25">
      <c r="A45" s="38"/>
      <c r="B45" s="20" t="s">
        <v>80</v>
      </c>
      <c r="C45" s="97" t="s">
        <v>76</v>
      </c>
      <c r="D45" s="5" t="s">
        <v>55</v>
      </c>
      <c r="E45" s="49">
        <v>77.55</v>
      </c>
      <c r="F45" s="81"/>
      <c r="G45" s="81"/>
      <c r="H45" s="82">
        <f t="shared" si="9"/>
        <v>0</v>
      </c>
      <c r="I45" s="83">
        <f t="shared" si="10"/>
        <v>0</v>
      </c>
      <c r="J45" s="83">
        <f t="shared" si="11"/>
        <v>0</v>
      </c>
      <c r="K45" s="83">
        <f t="shared" si="12"/>
        <v>0</v>
      </c>
    </row>
    <row r="46" spans="1:11" s="39" customFormat="1" ht="31.5" outlineLevel="1" x14ac:dyDescent="0.25">
      <c r="A46" s="38"/>
      <c r="B46" s="20" t="s">
        <v>81</v>
      </c>
      <c r="C46" s="97" t="s">
        <v>75</v>
      </c>
      <c r="D46" s="5" t="s">
        <v>55</v>
      </c>
      <c r="E46" s="49">
        <v>0.55000000000000004</v>
      </c>
      <c r="F46" s="81"/>
      <c r="G46" s="81"/>
      <c r="H46" s="82">
        <f t="shared" si="9"/>
        <v>0</v>
      </c>
      <c r="I46" s="83">
        <f t="shared" si="10"/>
        <v>0</v>
      </c>
      <c r="J46" s="83">
        <f t="shared" si="11"/>
        <v>0</v>
      </c>
      <c r="K46" s="83">
        <f t="shared" si="12"/>
        <v>0</v>
      </c>
    </row>
    <row r="47" spans="1:11" s="39" customFormat="1" ht="31.5" outlineLevel="1" x14ac:dyDescent="0.25">
      <c r="A47" s="38"/>
      <c r="B47" s="20" t="s">
        <v>82</v>
      </c>
      <c r="C47" s="97" t="s">
        <v>74</v>
      </c>
      <c r="D47" s="5" t="s">
        <v>55</v>
      </c>
      <c r="E47" s="49">
        <v>1.7</v>
      </c>
      <c r="F47" s="81"/>
      <c r="G47" s="81"/>
      <c r="H47" s="82">
        <f t="shared" si="9"/>
        <v>0</v>
      </c>
      <c r="I47" s="83">
        <f t="shared" si="10"/>
        <v>0</v>
      </c>
      <c r="J47" s="83">
        <f t="shared" si="11"/>
        <v>0</v>
      </c>
      <c r="K47" s="83">
        <f t="shared" si="12"/>
        <v>0</v>
      </c>
    </row>
    <row r="48" spans="1:11" s="39" customFormat="1" ht="18.75" customHeight="1" outlineLevel="1" x14ac:dyDescent="0.25">
      <c r="A48" s="38"/>
      <c r="B48" s="20" t="s">
        <v>83</v>
      </c>
      <c r="C48" s="97" t="s">
        <v>77</v>
      </c>
      <c r="D48" s="5" t="s">
        <v>55</v>
      </c>
      <c r="E48" s="49">
        <v>2.08</v>
      </c>
      <c r="F48" s="81"/>
      <c r="G48" s="81"/>
      <c r="H48" s="82">
        <f t="shared" si="9"/>
        <v>0</v>
      </c>
      <c r="I48" s="83">
        <f t="shared" si="10"/>
        <v>0</v>
      </c>
      <c r="J48" s="83">
        <f t="shared" si="11"/>
        <v>0</v>
      </c>
      <c r="K48" s="83">
        <f t="shared" si="12"/>
        <v>0</v>
      </c>
    </row>
    <row r="49" spans="1:11" s="39" customFormat="1" ht="18.75" customHeight="1" outlineLevel="1" x14ac:dyDescent="0.25">
      <c r="A49" s="38"/>
      <c r="B49" s="20" t="s">
        <v>84</v>
      </c>
      <c r="C49" s="97" t="s">
        <v>78</v>
      </c>
      <c r="D49" s="5" t="s">
        <v>55</v>
      </c>
      <c r="E49" s="49">
        <v>6.84</v>
      </c>
      <c r="F49" s="81"/>
      <c r="G49" s="81"/>
      <c r="H49" s="82">
        <f t="shared" si="9"/>
        <v>0</v>
      </c>
      <c r="I49" s="83">
        <f t="shared" si="10"/>
        <v>0</v>
      </c>
      <c r="J49" s="83">
        <f t="shared" si="11"/>
        <v>0</v>
      </c>
      <c r="K49" s="83">
        <f t="shared" si="12"/>
        <v>0</v>
      </c>
    </row>
    <row r="50" spans="1:11" s="39" customFormat="1" ht="18.75" customHeight="1" outlineLevel="1" x14ac:dyDescent="0.25">
      <c r="A50" s="38"/>
      <c r="B50" s="20" t="s">
        <v>85</v>
      </c>
      <c r="C50" s="97" t="s">
        <v>87</v>
      </c>
      <c r="D50" s="5" t="s">
        <v>55</v>
      </c>
      <c r="E50" s="49">
        <v>4.43</v>
      </c>
      <c r="F50" s="81"/>
      <c r="G50" s="81"/>
      <c r="H50" s="82">
        <f t="shared" si="9"/>
        <v>0</v>
      </c>
      <c r="I50" s="83">
        <f t="shared" si="10"/>
        <v>0</v>
      </c>
      <c r="J50" s="83">
        <f t="shared" si="11"/>
        <v>0</v>
      </c>
      <c r="K50" s="83">
        <f t="shared" si="12"/>
        <v>0</v>
      </c>
    </row>
    <row r="51" spans="1:11" s="39" customFormat="1" ht="31.5" outlineLevel="1" x14ac:dyDescent="0.25">
      <c r="A51" s="38"/>
      <c r="B51" s="20" t="s">
        <v>86</v>
      </c>
      <c r="C51" s="99" t="s">
        <v>378</v>
      </c>
      <c r="D51" s="5" t="s">
        <v>56</v>
      </c>
      <c r="E51" s="49">
        <v>23</v>
      </c>
      <c r="F51" s="81"/>
      <c r="G51" s="81"/>
      <c r="H51" s="82">
        <f t="shared" ref="H51" si="13">SUM(F51:G51)</f>
        <v>0</v>
      </c>
      <c r="I51" s="83">
        <f t="shared" ref="I51" si="14">E51*F51</f>
        <v>0</v>
      </c>
      <c r="J51" s="83">
        <f t="shared" ref="J51" si="15">G51*E51</f>
        <v>0</v>
      </c>
      <c r="K51" s="83">
        <f t="shared" ref="K51" si="16">H51*E51</f>
        <v>0</v>
      </c>
    </row>
    <row r="52" spans="1:11" s="39" customFormat="1" outlineLevel="1" x14ac:dyDescent="0.25">
      <c r="A52" s="38"/>
      <c r="B52" s="20" t="s">
        <v>379</v>
      </c>
      <c r="C52" s="97" t="s">
        <v>304</v>
      </c>
      <c r="D52" s="5" t="s">
        <v>61</v>
      </c>
      <c r="E52" s="49">
        <v>1</v>
      </c>
      <c r="F52" s="81"/>
      <c r="G52" s="81"/>
      <c r="H52" s="82">
        <f t="shared" si="9"/>
        <v>0</v>
      </c>
      <c r="I52" s="83">
        <f t="shared" si="10"/>
        <v>0</v>
      </c>
      <c r="J52" s="83">
        <f t="shared" si="11"/>
        <v>0</v>
      </c>
      <c r="K52" s="83">
        <f t="shared" si="12"/>
        <v>0</v>
      </c>
    </row>
    <row r="53" spans="1:11" s="39" customFormat="1" ht="31.5" outlineLevel="1" x14ac:dyDescent="0.25">
      <c r="A53" s="38"/>
      <c r="B53" s="20" t="s">
        <v>415</v>
      </c>
      <c r="C53" s="97" t="s">
        <v>413</v>
      </c>
      <c r="D53" s="5" t="s">
        <v>61</v>
      </c>
      <c r="E53" s="49">
        <v>1</v>
      </c>
      <c r="F53" s="81"/>
      <c r="G53" s="84"/>
      <c r="H53" s="82">
        <f t="shared" ref="H53:H54" si="17">SUM(F53:G53)</f>
        <v>0</v>
      </c>
      <c r="I53" s="83">
        <f t="shared" ref="I53:I54" si="18">E53*F53</f>
        <v>0</v>
      </c>
      <c r="J53" s="83">
        <f t="shared" ref="J53:J54" si="19">G53*E53</f>
        <v>0</v>
      </c>
      <c r="K53" s="83">
        <f t="shared" ref="K53:K54" si="20">H53*E53</f>
        <v>0</v>
      </c>
    </row>
    <row r="54" spans="1:11" s="39" customFormat="1" outlineLevel="1" x14ac:dyDescent="0.25">
      <c r="A54" s="38"/>
      <c r="B54" s="20" t="s">
        <v>416</v>
      </c>
      <c r="C54" s="97" t="s">
        <v>414</v>
      </c>
      <c r="D54" s="5" t="s">
        <v>61</v>
      </c>
      <c r="E54" s="49">
        <v>1</v>
      </c>
      <c r="F54" s="81"/>
      <c r="G54" s="84"/>
      <c r="H54" s="82">
        <f t="shared" si="17"/>
        <v>0</v>
      </c>
      <c r="I54" s="83">
        <f t="shared" si="18"/>
        <v>0</v>
      </c>
      <c r="J54" s="83">
        <f t="shared" si="19"/>
        <v>0</v>
      </c>
      <c r="K54" s="83">
        <f t="shared" si="20"/>
        <v>0</v>
      </c>
    </row>
    <row r="55" spans="1:11" s="37" customFormat="1" x14ac:dyDescent="0.25">
      <c r="A55" s="35"/>
      <c r="B55" s="72" t="s">
        <v>88</v>
      </c>
      <c r="C55" s="70" t="s">
        <v>93</v>
      </c>
      <c r="D55" s="36"/>
      <c r="E55" s="54"/>
      <c r="F55" s="79"/>
      <c r="G55" s="79"/>
      <c r="H55" s="79"/>
      <c r="I55" s="80">
        <f>SUM(I56:I63,I73,I87:I97)</f>
        <v>0</v>
      </c>
      <c r="J55" s="80">
        <f t="shared" ref="J55:K55" si="21">SUM(J56:J63,J73,J87:J97)</f>
        <v>0</v>
      </c>
      <c r="K55" s="80">
        <f t="shared" si="21"/>
        <v>0</v>
      </c>
    </row>
    <row r="56" spans="1:11" s="77" customFormat="1" ht="18.75" customHeight="1" outlineLevel="1" x14ac:dyDescent="0.25">
      <c r="A56" s="20"/>
      <c r="B56" s="20" t="s">
        <v>89</v>
      </c>
      <c r="C56" s="78" t="s">
        <v>397</v>
      </c>
      <c r="D56" s="75" t="s">
        <v>21</v>
      </c>
      <c r="E56" s="76">
        <v>71.3</v>
      </c>
      <c r="F56" s="85"/>
      <c r="G56" s="81"/>
      <c r="H56" s="82">
        <f t="shared" ref="H56:H62" si="22">SUM(F56:G56)</f>
        <v>0</v>
      </c>
      <c r="I56" s="83">
        <f t="shared" ref="I56:I62" si="23">E56*F56</f>
        <v>0</v>
      </c>
      <c r="J56" s="83">
        <f t="shared" ref="J56:J62" si="24">G56*E56</f>
        <v>0</v>
      </c>
      <c r="K56" s="83">
        <f t="shared" ref="K56:K62" si="25">H56*E56</f>
        <v>0</v>
      </c>
    </row>
    <row r="57" spans="1:11" s="39" customFormat="1" outlineLevel="1" x14ac:dyDescent="0.25">
      <c r="A57" s="38"/>
      <c r="B57" s="20" t="s">
        <v>90</v>
      </c>
      <c r="C57" s="97" t="s">
        <v>95</v>
      </c>
      <c r="D57" s="5" t="s">
        <v>55</v>
      </c>
      <c r="E57" s="49">
        <v>128</v>
      </c>
      <c r="F57" s="85"/>
      <c r="G57" s="81"/>
      <c r="H57" s="82">
        <f t="shared" si="22"/>
        <v>0</v>
      </c>
      <c r="I57" s="83">
        <f t="shared" si="23"/>
        <v>0</v>
      </c>
      <c r="J57" s="83">
        <f t="shared" si="24"/>
        <v>0</v>
      </c>
      <c r="K57" s="83">
        <f t="shared" si="25"/>
        <v>0</v>
      </c>
    </row>
    <row r="58" spans="1:11" s="39" customFormat="1" outlineLevel="1" x14ac:dyDescent="0.25">
      <c r="A58" s="74"/>
      <c r="B58" s="20" t="s">
        <v>91</v>
      </c>
      <c r="C58" s="97" t="s">
        <v>365</v>
      </c>
      <c r="D58" s="5" t="s">
        <v>61</v>
      </c>
      <c r="E58" s="49">
        <v>1</v>
      </c>
      <c r="F58" s="85"/>
      <c r="G58" s="81"/>
      <c r="H58" s="82">
        <f t="shared" si="22"/>
        <v>0</v>
      </c>
      <c r="I58" s="83">
        <f t="shared" si="23"/>
        <v>0</v>
      </c>
      <c r="J58" s="83">
        <f t="shared" si="24"/>
        <v>0</v>
      </c>
      <c r="K58" s="83">
        <f t="shared" si="25"/>
        <v>0</v>
      </c>
    </row>
    <row r="59" spans="1:11" s="39" customFormat="1" outlineLevel="1" x14ac:dyDescent="0.25">
      <c r="A59" s="74"/>
      <c r="B59" s="20" t="s">
        <v>92</v>
      </c>
      <c r="C59" s="97" t="s">
        <v>398</v>
      </c>
      <c r="D59" s="5" t="s">
        <v>56</v>
      </c>
      <c r="E59" s="49">
        <v>1</v>
      </c>
      <c r="F59" s="85"/>
      <c r="G59" s="81"/>
      <c r="H59" s="82">
        <f t="shared" si="22"/>
        <v>0</v>
      </c>
      <c r="I59" s="83">
        <f t="shared" si="23"/>
        <v>0</v>
      </c>
      <c r="J59" s="83">
        <f t="shared" si="24"/>
        <v>0</v>
      </c>
      <c r="K59" s="83">
        <f t="shared" si="25"/>
        <v>0</v>
      </c>
    </row>
    <row r="60" spans="1:11" s="39" customFormat="1" outlineLevel="1" x14ac:dyDescent="0.25">
      <c r="A60" s="74"/>
      <c r="B60" s="20" t="s">
        <v>108</v>
      </c>
      <c r="C60" s="97" t="s">
        <v>399</v>
      </c>
      <c r="D60" s="5" t="s">
        <v>22</v>
      </c>
      <c r="E60" s="49">
        <v>21.8</v>
      </c>
      <c r="F60" s="85"/>
      <c r="G60" s="81"/>
      <c r="H60" s="82">
        <f t="shared" si="22"/>
        <v>0</v>
      </c>
      <c r="I60" s="83">
        <f t="shared" si="23"/>
        <v>0</v>
      </c>
      <c r="J60" s="83">
        <f t="shared" si="24"/>
        <v>0</v>
      </c>
      <c r="K60" s="83">
        <f t="shared" si="25"/>
        <v>0</v>
      </c>
    </row>
    <row r="61" spans="1:11" s="39" customFormat="1" outlineLevel="1" x14ac:dyDescent="0.25">
      <c r="A61" s="74"/>
      <c r="B61" s="20" t="s">
        <v>110</v>
      </c>
      <c r="C61" s="97" t="s">
        <v>147</v>
      </c>
      <c r="D61" s="5" t="s">
        <v>55</v>
      </c>
      <c r="E61" s="49">
        <v>1.71</v>
      </c>
      <c r="F61" s="85"/>
      <c r="G61" s="81"/>
      <c r="H61" s="82">
        <f t="shared" si="22"/>
        <v>0</v>
      </c>
      <c r="I61" s="83">
        <f t="shared" si="23"/>
        <v>0</v>
      </c>
      <c r="J61" s="83">
        <f t="shared" si="24"/>
        <v>0</v>
      </c>
      <c r="K61" s="83">
        <f t="shared" si="25"/>
        <v>0</v>
      </c>
    </row>
    <row r="62" spans="1:11" s="39" customFormat="1" outlineLevel="1" x14ac:dyDescent="0.25">
      <c r="A62" s="74"/>
      <c r="B62" s="20" t="s">
        <v>116</v>
      </c>
      <c r="C62" s="97" t="s">
        <v>96</v>
      </c>
      <c r="D62" s="5" t="s">
        <v>55</v>
      </c>
      <c r="E62" s="49">
        <v>126</v>
      </c>
      <c r="F62" s="85"/>
      <c r="G62" s="81"/>
      <c r="H62" s="82">
        <f t="shared" si="22"/>
        <v>0</v>
      </c>
      <c r="I62" s="83">
        <f t="shared" si="23"/>
        <v>0</v>
      </c>
      <c r="J62" s="83">
        <f t="shared" si="24"/>
        <v>0</v>
      </c>
      <c r="K62" s="83">
        <f t="shared" si="25"/>
        <v>0</v>
      </c>
    </row>
    <row r="63" spans="1:11" s="39" customFormat="1" outlineLevel="1" x14ac:dyDescent="0.25">
      <c r="A63" s="74"/>
      <c r="B63" s="20" t="s">
        <v>137</v>
      </c>
      <c r="C63" s="97" t="s">
        <v>423</v>
      </c>
      <c r="D63" s="5" t="s">
        <v>56</v>
      </c>
      <c r="E63" s="49">
        <v>1</v>
      </c>
      <c r="F63" s="86"/>
      <c r="G63" s="84"/>
      <c r="H63" s="82"/>
      <c r="I63" s="93">
        <f t="shared" ref="I63:K63" si="26">SUM(I64:I72)</f>
        <v>0</v>
      </c>
      <c r="J63" s="93">
        <f t="shared" si="26"/>
        <v>0</v>
      </c>
      <c r="K63" s="93">
        <f t="shared" si="26"/>
        <v>0</v>
      </c>
    </row>
    <row r="64" spans="1:11" s="39" customFormat="1" ht="18.75" customHeight="1" outlineLevel="2" x14ac:dyDescent="0.25">
      <c r="A64" s="87"/>
      <c r="B64" s="88" t="s">
        <v>138</v>
      </c>
      <c r="C64" s="98" t="s">
        <v>109</v>
      </c>
      <c r="D64" s="89" t="s">
        <v>56</v>
      </c>
      <c r="E64" s="90">
        <v>1</v>
      </c>
      <c r="F64" s="81"/>
      <c r="G64" s="81"/>
      <c r="H64" s="92">
        <f t="shared" ref="H64:H80" si="27">SUM(F64:G64)</f>
        <v>0</v>
      </c>
      <c r="I64" s="91">
        <f t="shared" ref="I64:I80" si="28">E64*F64</f>
        <v>0</v>
      </c>
      <c r="J64" s="91">
        <f t="shared" ref="J64:J80" si="29">G64*E64</f>
        <v>0</v>
      </c>
      <c r="K64" s="91">
        <f t="shared" ref="K64:K80" si="30">H64*E64</f>
        <v>0</v>
      </c>
    </row>
    <row r="65" spans="1:11" s="39" customFormat="1" ht="18.75" customHeight="1" outlineLevel="2" x14ac:dyDescent="0.25">
      <c r="A65" s="87"/>
      <c r="B65" s="88" t="s">
        <v>139</v>
      </c>
      <c r="C65" s="98" t="s">
        <v>111</v>
      </c>
      <c r="D65" s="89" t="s">
        <v>56</v>
      </c>
      <c r="E65" s="90">
        <v>1</v>
      </c>
      <c r="F65" s="81"/>
      <c r="G65" s="81"/>
      <c r="H65" s="92">
        <f t="shared" si="27"/>
        <v>0</v>
      </c>
      <c r="I65" s="91">
        <f t="shared" si="28"/>
        <v>0</v>
      </c>
      <c r="J65" s="91">
        <f t="shared" si="29"/>
        <v>0</v>
      </c>
      <c r="K65" s="91">
        <f t="shared" si="30"/>
        <v>0</v>
      </c>
    </row>
    <row r="66" spans="1:11" s="39" customFormat="1" ht="18.75" customHeight="1" outlineLevel="2" x14ac:dyDescent="0.25">
      <c r="A66" s="87"/>
      <c r="B66" s="88" t="s">
        <v>140</v>
      </c>
      <c r="C66" s="98" t="s">
        <v>112</v>
      </c>
      <c r="D66" s="89" t="s">
        <v>56</v>
      </c>
      <c r="E66" s="90">
        <v>1</v>
      </c>
      <c r="F66" s="81"/>
      <c r="G66" s="81"/>
      <c r="H66" s="92">
        <f t="shared" si="27"/>
        <v>0</v>
      </c>
      <c r="I66" s="91">
        <f t="shared" si="28"/>
        <v>0</v>
      </c>
      <c r="J66" s="91">
        <f t="shared" si="29"/>
        <v>0</v>
      </c>
      <c r="K66" s="91">
        <f t="shared" si="30"/>
        <v>0</v>
      </c>
    </row>
    <row r="67" spans="1:11" s="39" customFormat="1" ht="18.75" customHeight="1" outlineLevel="2" x14ac:dyDescent="0.25">
      <c r="A67" s="87"/>
      <c r="B67" s="88" t="s">
        <v>141</v>
      </c>
      <c r="C67" s="98" t="s">
        <v>113</v>
      </c>
      <c r="D67" s="89" t="s">
        <v>56</v>
      </c>
      <c r="E67" s="90">
        <v>1</v>
      </c>
      <c r="F67" s="81"/>
      <c r="G67" s="81"/>
      <c r="H67" s="92">
        <f t="shared" si="27"/>
        <v>0</v>
      </c>
      <c r="I67" s="91">
        <f t="shared" si="28"/>
        <v>0</v>
      </c>
      <c r="J67" s="91">
        <f t="shared" si="29"/>
        <v>0</v>
      </c>
      <c r="K67" s="91">
        <f t="shared" si="30"/>
        <v>0</v>
      </c>
    </row>
    <row r="68" spans="1:11" s="39" customFormat="1" ht="18.75" customHeight="1" outlineLevel="2" x14ac:dyDescent="0.25">
      <c r="A68" s="87"/>
      <c r="B68" s="88" t="s">
        <v>142</v>
      </c>
      <c r="C68" s="98" t="s">
        <v>114</v>
      </c>
      <c r="D68" s="89" t="s">
        <v>56</v>
      </c>
      <c r="E68" s="90">
        <v>1</v>
      </c>
      <c r="F68" s="81"/>
      <c r="G68" s="81"/>
      <c r="H68" s="92">
        <f t="shared" si="27"/>
        <v>0</v>
      </c>
      <c r="I68" s="91">
        <f t="shared" si="28"/>
        <v>0</v>
      </c>
      <c r="J68" s="91">
        <f t="shared" si="29"/>
        <v>0</v>
      </c>
      <c r="K68" s="91">
        <f t="shared" si="30"/>
        <v>0</v>
      </c>
    </row>
    <row r="69" spans="1:11" s="39" customFormat="1" ht="18.75" customHeight="1" outlineLevel="2" x14ac:dyDescent="0.25">
      <c r="A69" s="87"/>
      <c r="B69" s="88" t="s">
        <v>143</v>
      </c>
      <c r="C69" s="98" t="s">
        <v>115</v>
      </c>
      <c r="D69" s="89" t="s">
        <v>56</v>
      </c>
      <c r="E69" s="90">
        <v>1</v>
      </c>
      <c r="F69" s="81"/>
      <c r="G69" s="81"/>
      <c r="H69" s="92">
        <f t="shared" si="27"/>
        <v>0</v>
      </c>
      <c r="I69" s="91">
        <f t="shared" si="28"/>
        <v>0</v>
      </c>
      <c r="J69" s="91">
        <f t="shared" si="29"/>
        <v>0</v>
      </c>
      <c r="K69" s="91">
        <f t="shared" si="30"/>
        <v>0</v>
      </c>
    </row>
    <row r="70" spans="1:11" s="39" customFormat="1" ht="18.75" customHeight="1" outlineLevel="2" x14ac:dyDescent="0.25">
      <c r="A70" s="87"/>
      <c r="B70" s="88" t="s">
        <v>144</v>
      </c>
      <c r="C70" s="98" t="s">
        <v>117</v>
      </c>
      <c r="D70" s="89" t="s">
        <v>55</v>
      </c>
      <c r="E70" s="90">
        <v>2.04</v>
      </c>
      <c r="F70" s="81"/>
      <c r="G70" s="81"/>
      <c r="H70" s="92">
        <f t="shared" si="27"/>
        <v>0</v>
      </c>
      <c r="I70" s="91">
        <f t="shared" si="28"/>
        <v>0</v>
      </c>
      <c r="J70" s="91">
        <f t="shared" si="29"/>
        <v>0</v>
      </c>
      <c r="K70" s="91">
        <f t="shared" si="30"/>
        <v>0</v>
      </c>
    </row>
    <row r="71" spans="1:11" s="39" customFormat="1" ht="18.75" customHeight="1" outlineLevel="2" x14ac:dyDescent="0.25">
      <c r="A71" s="87"/>
      <c r="B71" s="88" t="s">
        <v>145</v>
      </c>
      <c r="C71" s="98" t="s">
        <v>118</v>
      </c>
      <c r="D71" s="89" t="s">
        <v>55</v>
      </c>
      <c r="E71" s="90">
        <v>0.83</v>
      </c>
      <c r="F71" s="81"/>
      <c r="G71" s="81"/>
      <c r="H71" s="92">
        <f t="shared" si="27"/>
        <v>0</v>
      </c>
      <c r="I71" s="91">
        <f t="shared" si="28"/>
        <v>0</v>
      </c>
      <c r="J71" s="91">
        <f t="shared" si="29"/>
        <v>0</v>
      </c>
      <c r="K71" s="91">
        <f t="shared" si="30"/>
        <v>0</v>
      </c>
    </row>
    <row r="72" spans="1:11" s="39" customFormat="1" ht="18.75" customHeight="1" outlineLevel="2" x14ac:dyDescent="0.25">
      <c r="A72" s="87"/>
      <c r="B72" s="88" t="s">
        <v>146</v>
      </c>
      <c r="C72" s="98" t="s">
        <v>136</v>
      </c>
      <c r="D72" s="89" t="s">
        <v>21</v>
      </c>
      <c r="E72" s="90">
        <v>5</v>
      </c>
      <c r="F72" s="81"/>
      <c r="G72" s="81"/>
      <c r="H72" s="92">
        <f t="shared" si="27"/>
        <v>0</v>
      </c>
      <c r="I72" s="91">
        <f t="shared" si="28"/>
        <v>0</v>
      </c>
      <c r="J72" s="91">
        <f t="shared" si="29"/>
        <v>0</v>
      </c>
      <c r="K72" s="91">
        <f t="shared" si="30"/>
        <v>0</v>
      </c>
    </row>
    <row r="73" spans="1:11" s="39" customFormat="1" outlineLevel="1" x14ac:dyDescent="0.25">
      <c r="A73" s="74"/>
      <c r="B73" s="20" t="s">
        <v>159</v>
      </c>
      <c r="C73" s="97" t="s">
        <v>124</v>
      </c>
      <c r="D73" s="5" t="s">
        <v>56</v>
      </c>
      <c r="E73" s="49">
        <v>1</v>
      </c>
      <c r="F73" s="86"/>
      <c r="G73" s="84"/>
      <c r="H73" s="82"/>
      <c r="I73" s="93">
        <f t="shared" ref="I73:K73" si="31">SUM(I74:I86)</f>
        <v>0</v>
      </c>
      <c r="J73" s="93">
        <f t="shared" si="31"/>
        <v>0</v>
      </c>
      <c r="K73" s="93">
        <f t="shared" si="31"/>
        <v>0</v>
      </c>
    </row>
    <row r="74" spans="1:11" s="39" customFormat="1" ht="18.75" customHeight="1" outlineLevel="2" x14ac:dyDescent="0.25">
      <c r="A74" s="87"/>
      <c r="B74" s="88" t="s">
        <v>160</v>
      </c>
      <c r="C74" s="98" t="s">
        <v>148</v>
      </c>
      <c r="D74" s="89" t="s">
        <v>56</v>
      </c>
      <c r="E74" s="90">
        <v>1</v>
      </c>
      <c r="F74" s="81"/>
      <c r="G74" s="81"/>
      <c r="H74" s="92">
        <f t="shared" si="27"/>
        <v>0</v>
      </c>
      <c r="I74" s="91">
        <f t="shared" si="28"/>
        <v>0</v>
      </c>
      <c r="J74" s="91">
        <f t="shared" si="29"/>
        <v>0</v>
      </c>
      <c r="K74" s="91">
        <f t="shared" si="30"/>
        <v>0</v>
      </c>
    </row>
    <row r="75" spans="1:11" s="39" customFormat="1" ht="18.75" customHeight="1" outlineLevel="2" x14ac:dyDescent="0.25">
      <c r="A75" s="87"/>
      <c r="B75" s="88" t="s">
        <v>161</v>
      </c>
      <c r="C75" s="98" t="s">
        <v>154</v>
      </c>
      <c r="D75" s="89" t="s">
        <v>56</v>
      </c>
      <c r="E75" s="90">
        <v>1</v>
      </c>
      <c r="F75" s="81"/>
      <c r="G75" s="81"/>
      <c r="H75" s="92">
        <f t="shared" si="27"/>
        <v>0</v>
      </c>
      <c r="I75" s="91">
        <f t="shared" si="28"/>
        <v>0</v>
      </c>
      <c r="J75" s="91">
        <f t="shared" si="29"/>
        <v>0</v>
      </c>
      <c r="K75" s="91">
        <f t="shared" si="30"/>
        <v>0</v>
      </c>
    </row>
    <row r="76" spans="1:11" s="39" customFormat="1" ht="18.75" customHeight="1" outlineLevel="2" x14ac:dyDescent="0.25">
      <c r="A76" s="87"/>
      <c r="B76" s="88" t="s">
        <v>163</v>
      </c>
      <c r="C76" s="98" t="s">
        <v>155</v>
      </c>
      <c r="D76" s="89" t="s">
        <v>56</v>
      </c>
      <c r="E76" s="90">
        <v>1</v>
      </c>
      <c r="F76" s="81"/>
      <c r="G76" s="81"/>
      <c r="H76" s="92">
        <f t="shared" si="27"/>
        <v>0</v>
      </c>
      <c r="I76" s="91">
        <f t="shared" si="28"/>
        <v>0</v>
      </c>
      <c r="J76" s="91">
        <f t="shared" si="29"/>
        <v>0</v>
      </c>
      <c r="K76" s="91">
        <f t="shared" si="30"/>
        <v>0</v>
      </c>
    </row>
    <row r="77" spans="1:11" s="39" customFormat="1" ht="18.75" customHeight="1" outlineLevel="2" x14ac:dyDescent="0.25">
      <c r="A77" s="87"/>
      <c r="B77" s="88" t="s">
        <v>164</v>
      </c>
      <c r="C77" s="98" t="s">
        <v>156</v>
      </c>
      <c r="D77" s="89" t="s">
        <v>56</v>
      </c>
      <c r="E77" s="90">
        <v>1</v>
      </c>
      <c r="F77" s="81"/>
      <c r="G77" s="81"/>
      <c r="H77" s="92">
        <f t="shared" si="27"/>
        <v>0</v>
      </c>
      <c r="I77" s="91">
        <f t="shared" si="28"/>
        <v>0</v>
      </c>
      <c r="J77" s="91">
        <f t="shared" si="29"/>
        <v>0</v>
      </c>
      <c r="K77" s="91">
        <f t="shared" si="30"/>
        <v>0</v>
      </c>
    </row>
    <row r="78" spans="1:11" s="39" customFormat="1" ht="18.75" customHeight="1" outlineLevel="2" x14ac:dyDescent="0.25">
      <c r="A78" s="87"/>
      <c r="B78" s="88" t="s">
        <v>165</v>
      </c>
      <c r="C78" s="98" t="s">
        <v>157</v>
      </c>
      <c r="D78" s="89" t="s">
        <v>56</v>
      </c>
      <c r="E78" s="90">
        <v>3</v>
      </c>
      <c r="F78" s="81"/>
      <c r="G78" s="81"/>
      <c r="H78" s="92">
        <f t="shared" si="27"/>
        <v>0</v>
      </c>
      <c r="I78" s="91">
        <f t="shared" si="28"/>
        <v>0</v>
      </c>
      <c r="J78" s="91">
        <f t="shared" si="29"/>
        <v>0</v>
      </c>
      <c r="K78" s="91">
        <f t="shared" si="30"/>
        <v>0</v>
      </c>
    </row>
    <row r="79" spans="1:11" s="39" customFormat="1" ht="18.75" customHeight="1" outlineLevel="2" x14ac:dyDescent="0.25">
      <c r="A79" s="87"/>
      <c r="B79" s="88" t="s">
        <v>162</v>
      </c>
      <c r="C79" s="98" t="s">
        <v>158</v>
      </c>
      <c r="D79" s="89" t="s">
        <v>56</v>
      </c>
      <c r="E79" s="90">
        <v>1</v>
      </c>
      <c r="F79" s="81"/>
      <c r="G79" s="81"/>
      <c r="H79" s="92">
        <f t="shared" si="27"/>
        <v>0</v>
      </c>
      <c r="I79" s="91">
        <f t="shared" si="28"/>
        <v>0</v>
      </c>
      <c r="J79" s="91">
        <f t="shared" si="29"/>
        <v>0</v>
      </c>
      <c r="K79" s="91">
        <f t="shared" si="30"/>
        <v>0</v>
      </c>
    </row>
    <row r="80" spans="1:11" s="39" customFormat="1" ht="18.75" customHeight="1" outlineLevel="2" x14ac:dyDescent="0.25">
      <c r="A80" s="87"/>
      <c r="B80" s="88" t="s">
        <v>166</v>
      </c>
      <c r="C80" s="98" t="s">
        <v>149</v>
      </c>
      <c r="D80" s="89" t="s">
        <v>56</v>
      </c>
      <c r="E80" s="90">
        <v>1</v>
      </c>
      <c r="F80" s="81"/>
      <c r="G80" s="81"/>
      <c r="H80" s="92">
        <f t="shared" si="27"/>
        <v>0</v>
      </c>
      <c r="I80" s="91">
        <f t="shared" si="28"/>
        <v>0</v>
      </c>
      <c r="J80" s="91">
        <f t="shared" si="29"/>
        <v>0</v>
      </c>
      <c r="K80" s="91">
        <f t="shared" si="30"/>
        <v>0</v>
      </c>
    </row>
    <row r="81" spans="1:11" s="39" customFormat="1" ht="18.75" customHeight="1" outlineLevel="2" x14ac:dyDescent="0.25">
      <c r="A81" s="87"/>
      <c r="B81" s="88" t="s">
        <v>167</v>
      </c>
      <c r="C81" s="98" t="s">
        <v>150</v>
      </c>
      <c r="D81" s="89" t="s">
        <v>56</v>
      </c>
      <c r="E81" s="90">
        <v>1</v>
      </c>
      <c r="F81" s="81"/>
      <c r="G81" s="81"/>
      <c r="H81" s="92">
        <f t="shared" ref="H81:H89" si="32">SUM(F81:G81)</f>
        <v>0</v>
      </c>
      <c r="I81" s="91">
        <f t="shared" ref="I81:I97" si="33">E81*F81</f>
        <v>0</v>
      </c>
      <c r="J81" s="91">
        <f t="shared" ref="J81:J97" si="34">G81*E81</f>
        <v>0</v>
      </c>
      <c r="K81" s="91">
        <f t="shared" ref="K81:K89" si="35">H81*E81</f>
        <v>0</v>
      </c>
    </row>
    <row r="82" spans="1:11" s="39" customFormat="1" ht="18.75" customHeight="1" outlineLevel="2" x14ac:dyDescent="0.25">
      <c r="A82" s="87"/>
      <c r="B82" s="88" t="s">
        <v>168</v>
      </c>
      <c r="C82" s="98" t="s">
        <v>151</v>
      </c>
      <c r="D82" s="89" t="s">
        <v>56</v>
      </c>
      <c r="E82" s="90">
        <v>1</v>
      </c>
      <c r="F82" s="81"/>
      <c r="G82" s="81"/>
      <c r="H82" s="92">
        <f t="shared" si="32"/>
        <v>0</v>
      </c>
      <c r="I82" s="91">
        <f t="shared" si="33"/>
        <v>0</v>
      </c>
      <c r="J82" s="91">
        <f t="shared" si="34"/>
        <v>0</v>
      </c>
      <c r="K82" s="91">
        <f t="shared" si="35"/>
        <v>0</v>
      </c>
    </row>
    <row r="83" spans="1:11" s="39" customFormat="1" ht="18.75" customHeight="1" outlineLevel="2" x14ac:dyDescent="0.25">
      <c r="A83" s="87"/>
      <c r="B83" s="88" t="s">
        <v>169</v>
      </c>
      <c r="C83" s="98" t="s">
        <v>366</v>
      </c>
      <c r="D83" s="89" t="s">
        <v>56</v>
      </c>
      <c r="E83" s="90">
        <v>1</v>
      </c>
      <c r="F83" s="81"/>
      <c r="G83" s="81"/>
      <c r="H83" s="92">
        <f t="shared" si="32"/>
        <v>0</v>
      </c>
      <c r="I83" s="91">
        <f t="shared" si="33"/>
        <v>0</v>
      </c>
      <c r="J83" s="91">
        <f t="shared" si="34"/>
        <v>0</v>
      </c>
      <c r="K83" s="91">
        <f t="shared" si="35"/>
        <v>0</v>
      </c>
    </row>
    <row r="84" spans="1:11" s="39" customFormat="1" ht="18.75" customHeight="1" outlineLevel="2" x14ac:dyDescent="0.25">
      <c r="A84" s="87"/>
      <c r="B84" s="88" t="s">
        <v>170</v>
      </c>
      <c r="C84" s="98" t="s">
        <v>152</v>
      </c>
      <c r="D84" s="89" t="s">
        <v>55</v>
      </c>
      <c r="E84" s="90">
        <v>0.5</v>
      </c>
      <c r="F84" s="81"/>
      <c r="G84" s="81"/>
      <c r="H84" s="92">
        <f t="shared" si="32"/>
        <v>0</v>
      </c>
      <c r="I84" s="91">
        <f t="shared" si="33"/>
        <v>0</v>
      </c>
      <c r="J84" s="91">
        <f t="shared" si="34"/>
        <v>0</v>
      </c>
      <c r="K84" s="91">
        <f t="shared" si="35"/>
        <v>0</v>
      </c>
    </row>
    <row r="85" spans="1:11" s="39" customFormat="1" ht="18.75" customHeight="1" outlineLevel="2" x14ac:dyDescent="0.25">
      <c r="A85" s="87"/>
      <c r="B85" s="88" t="s">
        <v>171</v>
      </c>
      <c r="C85" s="98" t="s">
        <v>153</v>
      </c>
      <c r="D85" s="89" t="s">
        <v>55</v>
      </c>
      <c r="E85" s="90">
        <v>0.5</v>
      </c>
      <c r="F85" s="81"/>
      <c r="G85" s="81"/>
      <c r="H85" s="92">
        <f t="shared" si="32"/>
        <v>0</v>
      </c>
      <c r="I85" s="91">
        <f t="shared" si="33"/>
        <v>0</v>
      </c>
      <c r="J85" s="91">
        <f t="shared" si="34"/>
        <v>0</v>
      </c>
      <c r="K85" s="91">
        <f t="shared" si="35"/>
        <v>0</v>
      </c>
    </row>
    <row r="86" spans="1:11" s="39" customFormat="1" ht="18.75" customHeight="1" outlineLevel="2" x14ac:dyDescent="0.25">
      <c r="A86" s="87"/>
      <c r="B86" s="88" t="s">
        <v>172</v>
      </c>
      <c r="C86" s="98" t="s">
        <v>136</v>
      </c>
      <c r="D86" s="89" t="s">
        <v>21</v>
      </c>
      <c r="E86" s="90">
        <v>33</v>
      </c>
      <c r="F86" s="81"/>
      <c r="G86" s="81"/>
      <c r="H86" s="92">
        <f t="shared" si="32"/>
        <v>0</v>
      </c>
      <c r="I86" s="91">
        <f t="shared" si="33"/>
        <v>0</v>
      </c>
      <c r="J86" s="91">
        <f t="shared" si="34"/>
        <v>0</v>
      </c>
      <c r="K86" s="91">
        <f t="shared" si="35"/>
        <v>0</v>
      </c>
    </row>
    <row r="87" spans="1:11" s="39" customFormat="1" outlineLevel="1" x14ac:dyDescent="0.25">
      <c r="A87" s="74"/>
      <c r="B87" s="20" t="s">
        <v>180</v>
      </c>
      <c r="C87" s="97" t="s">
        <v>173</v>
      </c>
      <c r="D87" s="5" t="s">
        <v>55</v>
      </c>
      <c r="E87" s="49">
        <v>2.0699999999999998</v>
      </c>
      <c r="F87" s="85"/>
      <c r="G87" s="81"/>
      <c r="H87" s="82">
        <f t="shared" si="32"/>
        <v>0</v>
      </c>
      <c r="I87" s="83">
        <f t="shared" si="33"/>
        <v>0</v>
      </c>
      <c r="J87" s="83">
        <f t="shared" si="34"/>
        <v>0</v>
      </c>
      <c r="K87" s="83">
        <f t="shared" si="35"/>
        <v>0</v>
      </c>
    </row>
    <row r="88" spans="1:11" s="39" customFormat="1" outlineLevel="1" x14ac:dyDescent="0.25">
      <c r="A88" s="74"/>
      <c r="B88" s="20" t="s">
        <v>181</v>
      </c>
      <c r="C88" s="97" t="s">
        <v>174</v>
      </c>
      <c r="D88" s="5" t="s">
        <v>22</v>
      </c>
      <c r="E88" s="49">
        <v>15.3</v>
      </c>
      <c r="F88" s="85"/>
      <c r="G88" s="81"/>
      <c r="H88" s="82">
        <f t="shared" si="32"/>
        <v>0</v>
      </c>
      <c r="I88" s="83">
        <f t="shared" si="33"/>
        <v>0</v>
      </c>
      <c r="J88" s="83">
        <f t="shared" si="34"/>
        <v>0</v>
      </c>
      <c r="K88" s="83">
        <f t="shared" si="35"/>
        <v>0</v>
      </c>
    </row>
    <row r="89" spans="1:11" s="39" customFormat="1" ht="31.5" outlineLevel="1" x14ac:dyDescent="0.25">
      <c r="A89" s="74"/>
      <c r="B89" s="20" t="s">
        <v>182</v>
      </c>
      <c r="C89" s="97" t="s">
        <v>367</v>
      </c>
      <c r="D89" s="5" t="s">
        <v>22</v>
      </c>
      <c r="E89" s="49">
        <v>13.8</v>
      </c>
      <c r="F89" s="85"/>
      <c r="G89" s="81"/>
      <c r="H89" s="82">
        <f t="shared" si="32"/>
        <v>0</v>
      </c>
      <c r="I89" s="83">
        <f t="shared" si="33"/>
        <v>0</v>
      </c>
      <c r="J89" s="83">
        <f t="shared" si="34"/>
        <v>0</v>
      </c>
      <c r="K89" s="83">
        <f t="shared" si="35"/>
        <v>0</v>
      </c>
    </row>
    <row r="90" spans="1:11" s="39" customFormat="1" outlineLevel="1" x14ac:dyDescent="0.25">
      <c r="A90" s="74"/>
      <c r="B90" s="20" t="s">
        <v>183</v>
      </c>
      <c r="C90" s="97" t="s">
        <v>175</v>
      </c>
      <c r="D90" s="5" t="s">
        <v>55</v>
      </c>
      <c r="E90" s="49">
        <v>3.36</v>
      </c>
      <c r="F90" s="85"/>
      <c r="G90" s="81"/>
      <c r="H90" s="82">
        <f t="shared" ref="H90:H97" si="36">SUM(F90:G90)</f>
        <v>0</v>
      </c>
      <c r="I90" s="83">
        <f t="shared" si="33"/>
        <v>0</v>
      </c>
      <c r="J90" s="83">
        <f t="shared" si="34"/>
        <v>0</v>
      </c>
      <c r="K90" s="83">
        <f t="shared" ref="K90:K97" si="37">H90*E90</f>
        <v>0</v>
      </c>
    </row>
    <row r="91" spans="1:11" s="39" customFormat="1" outlineLevel="1" x14ac:dyDescent="0.25">
      <c r="A91" s="74"/>
      <c r="B91" s="20" t="s">
        <v>184</v>
      </c>
      <c r="C91" s="97" t="s">
        <v>176</v>
      </c>
      <c r="D91" s="5" t="s">
        <v>56</v>
      </c>
      <c r="E91" s="49">
        <v>3</v>
      </c>
      <c r="F91" s="85"/>
      <c r="G91" s="81"/>
      <c r="H91" s="82">
        <f t="shared" si="36"/>
        <v>0</v>
      </c>
      <c r="I91" s="83">
        <f t="shared" si="33"/>
        <v>0</v>
      </c>
      <c r="J91" s="83">
        <f t="shared" si="34"/>
        <v>0</v>
      </c>
      <c r="K91" s="83">
        <f t="shared" si="37"/>
        <v>0</v>
      </c>
    </row>
    <row r="92" spans="1:11" s="39" customFormat="1" outlineLevel="1" x14ac:dyDescent="0.25">
      <c r="A92" s="74"/>
      <c r="B92" s="20" t="s">
        <v>185</v>
      </c>
      <c r="C92" s="97" t="s">
        <v>178</v>
      </c>
      <c r="D92" s="5" t="s">
        <v>55</v>
      </c>
      <c r="E92" s="49">
        <v>2.04</v>
      </c>
      <c r="F92" s="85"/>
      <c r="G92" s="81"/>
      <c r="H92" s="82">
        <f t="shared" si="36"/>
        <v>0</v>
      </c>
      <c r="I92" s="83">
        <f t="shared" si="33"/>
        <v>0</v>
      </c>
      <c r="J92" s="83">
        <f t="shared" si="34"/>
        <v>0</v>
      </c>
      <c r="K92" s="83">
        <f t="shared" si="37"/>
        <v>0</v>
      </c>
    </row>
    <row r="93" spans="1:11" s="39" customFormat="1" outlineLevel="1" x14ac:dyDescent="0.25">
      <c r="A93" s="74"/>
      <c r="B93" s="20" t="s">
        <v>186</v>
      </c>
      <c r="C93" s="97" t="s">
        <v>177</v>
      </c>
      <c r="D93" s="5" t="s">
        <v>55</v>
      </c>
      <c r="E93" s="49">
        <v>1</v>
      </c>
      <c r="F93" s="85"/>
      <c r="G93" s="81"/>
      <c r="H93" s="82">
        <f t="shared" si="36"/>
        <v>0</v>
      </c>
      <c r="I93" s="83">
        <f t="shared" si="33"/>
        <v>0</v>
      </c>
      <c r="J93" s="83">
        <f t="shared" si="34"/>
        <v>0</v>
      </c>
      <c r="K93" s="83">
        <f t="shared" si="37"/>
        <v>0</v>
      </c>
    </row>
    <row r="94" spans="1:11" s="39" customFormat="1" outlineLevel="1" x14ac:dyDescent="0.25">
      <c r="A94" s="74"/>
      <c r="B94" s="20" t="s">
        <v>187</v>
      </c>
      <c r="C94" s="97" t="s">
        <v>179</v>
      </c>
      <c r="D94" s="5" t="s">
        <v>21</v>
      </c>
      <c r="E94" s="49">
        <v>5</v>
      </c>
      <c r="F94" s="85"/>
      <c r="G94" s="81"/>
      <c r="H94" s="82">
        <f t="shared" si="36"/>
        <v>0</v>
      </c>
      <c r="I94" s="83">
        <f t="shared" si="33"/>
        <v>0</v>
      </c>
      <c r="J94" s="83">
        <f t="shared" si="34"/>
        <v>0</v>
      </c>
      <c r="K94" s="83">
        <f t="shared" si="37"/>
        <v>0</v>
      </c>
    </row>
    <row r="95" spans="1:11" s="39" customFormat="1" outlineLevel="1" x14ac:dyDescent="0.25">
      <c r="A95" s="74"/>
      <c r="B95" s="20" t="s">
        <v>305</v>
      </c>
      <c r="C95" s="97" t="s">
        <v>304</v>
      </c>
      <c r="D95" s="5" t="s">
        <v>61</v>
      </c>
      <c r="E95" s="49">
        <v>1</v>
      </c>
      <c r="F95" s="85"/>
      <c r="G95" s="81"/>
      <c r="H95" s="82">
        <f t="shared" si="36"/>
        <v>0</v>
      </c>
      <c r="I95" s="83">
        <f t="shared" si="33"/>
        <v>0</v>
      </c>
      <c r="J95" s="83">
        <f t="shared" si="34"/>
        <v>0</v>
      </c>
      <c r="K95" s="83">
        <f t="shared" si="37"/>
        <v>0</v>
      </c>
    </row>
    <row r="96" spans="1:11" s="39" customFormat="1" ht="31.5" outlineLevel="1" x14ac:dyDescent="0.25">
      <c r="A96" s="38"/>
      <c r="B96" s="20" t="s">
        <v>417</v>
      </c>
      <c r="C96" s="97" t="s">
        <v>413</v>
      </c>
      <c r="D96" s="5" t="s">
        <v>61</v>
      </c>
      <c r="E96" s="49">
        <v>1</v>
      </c>
      <c r="F96" s="81"/>
      <c r="G96" s="84"/>
      <c r="H96" s="82">
        <f t="shared" si="36"/>
        <v>0</v>
      </c>
      <c r="I96" s="83">
        <f t="shared" si="33"/>
        <v>0</v>
      </c>
      <c r="J96" s="83">
        <f t="shared" si="34"/>
        <v>0</v>
      </c>
      <c r="K96" s="83">
        <f t="shared" si="37"/>
        <v>0</v>
      </c>
    </row>
    <row r="97" spans="1:11" s="39" customFormat="1" outlineLevel="1" x14ac:dyDescent="0.25">
      <c r="A97" s="38"/>
      <c r="B97" s="20" t="s">
        <v>418</v>
      </c>
      <c r="C97" s="97" t="s">
        <v>414</v>
      </c>
      <c r="D97" s="5" t="s">
        <v>61</v>
      </c>
      <c r="E97" s="49">
        <v>1</v>
      </c>
      <c r="F97" s="81"/>
      <c r="G97" s="84"/>
      <c r="H97" s="82">
        <f t="shared" si="36"/>
        <v>0</v>
      </c>
      <c r="I97" s="83">
        <f t="shared" si="33"/>
        <v>0</v>
      </c>
      <c r="J97" s="83">
        <f t="shared" si="34"/>
        <v>0</v>
      </c>
      <c r="K97" s="83">
        <f t="shared" si="37"/>
        <v>0</v>
      </c>
    </row>
    <row r="98" spans="1:11" s="37" customFormat="1" x14ac:dyDescent="0.25">
      <c r="A98" s="35"/>
      <c r="B98" s="72" t="s">
        <v>188</v>
      </c>
      <c r="C98" s="70" t="s">
        <v>242</v>
      </c>
      <c r="D98" s="36"/>
      <c r="E98" s="54"/>
      <c r="F98" s="79"/>
      <c r="G98" s="79"/>
      <c r="H98" s="79"/>
      <c r="I98" s="80">
        <f>SUM(I99:I103,I119,I130:I142)</f>
        <v>0</v>
      </c>
      <c r="J98" s="80">
        <f t="shared" ref="J98:K98" si="38">SUM(J99:J103,J119,J130:J142)</f>
        <v>0</v>
      </c>
      <c r="K98" s="80">
        <f t="shared" si="38"/>
        <v>0</v>
      </c>
    </row>
    <row r="99" spans="1:11" s="39" customFormat="1" outlineLevel="1" x14ac:dyDescent="0.25">
      <c r="A99" s="74"/>
      <c r="B99" s="20" t="s">
        <v>189</v>
      </c>
      <c r="C99" s="97" t="s">
        <v>95</v>
      </c>
      <c r="D99" s="5" t="s">
        <v>55</v>
      </c>
      <c r="E99" s="49">
        <v>1800</v>
      </c>
      <c r="F99" s="85"/>
      <c r="G99" s="81"/>
      <c r="H99" s="82">
        <f t="shared" ref="H99:H142" si="39">SUM(F99:G99)</f>
        <v>0</v>
      </c>
      <c r="I99" s="83">
        <f t="shared" ref="I99:I142" si="40">E99*F99</f>
        <v>0</v>
      </c>
      <c r="J99" s="83">
        <f t="shared" ref="J99:J142" si="41">G99*E99</f>
        <v>0</v>
      </c>
      <c r="K99" s="83">
        <f t="shared" ref="K99:K142" si="42">H99*E99</f>
        <v>0</v>
      </c>
    </row>
    <row r="100" spans="1:11" s="39" customFormat="1" outlineLevel="1" x14ac:dyDescent="0.25">
      <c r="A100" s="74"/>
      <c r="B100" s="20" t="s">
        <v>190</v>
      </c>
      <c r="C100" s="97" t="s">
        <v>368</v>
      </c>
      <c r="D100" s="5" t="s">
        <v>61</v>
      </c>
      <c r="E100" s="49">
        <v>1</v>
      </c>
      <c r="F100" s="85"/>
      <c r="G100" s="81"/>
      <c r="H100" s="82">
        <f t="shared" si="39"/>
        <v>0</v>
      </c>
      <c r="I100" s="83">
        <f t="shared" si="40"/>
        <v>0</v>
      </c>
      <c r="J100" s="83">
        <f t="shared" si="41"/>
        <v>0</v>
      </c>
      <c r="K100" s="83">
        <f t="shared" si="42"/>
        <v>0</v>
      </c>
    </row>
    <row r="101" spans="1:11" s="39" customFormat="1" outlineLevel="1" x14ac:dyDescent="0.25">
      <c r="A101" s="74"/>
      <c r="B101" s="20" t="s">
        <v>72</v>
      </c>
      <c r="C101" s="97" t="s">
        <v>147</v>
      </c>
      <c r="D101" s="5" t="s">
        <v>55</v>
      </c>
      <c r="E101" s="49">
        <v>60</v>
      </c>
      <c r="F101" s="85"/>
      <c r="G101" s="81"/>
      <c r="H101" s="82">
        <f t="shared" si="39"/>
        <v>0</v>
      </c>
      <c r="I101" s="83">
        <f t="shared" si="40"/>
        <v>0</v>
      </c>
      <c r="J101" s="83">
        <f t="shared" si="41"/>
        <v>0</v>
      </c>
      <c r="K101" s="83">
        <f t="shared" si="42"/>
        <v>0</v>
      </c>
    </row>
    <row r="102" spans="1:11" s="39" customFormat="1" outlineLevel="1" x14ac:dyDescent="0.25">
      <c r="A102" s="74"/>
      <c r="B102" s="20" t="s">
        <v>191</v>
      </c>
      <c r="C102" s="97" t="s">
        <v>96</v>
      </c>
      <c r="D102" s="5" t="s">
        <v>55</v>
      </c>
      <c r="E102" s="49">
        <v>1490</v>
      </c>
      <c r="F102" s="85"/>
      <c r="G102" s="81"/>
      <c r="H102" s="82">
        <f t="shared" si="39"/>
        <v>0</v>
      </c>
      <c r="I102" s="83">
        <f t="shared" si="40"/>
        <v>0</v>
      </c>
      <c r="J102" s="83">
        <f t="shared" si="41"/>
        <v>0</v>
      </c>
      <c r="K102" s="83">
        <f t="shared" si="42"/>
        <v>0</v>
      </c>
    </row>
    <row r="103" spans="1:11" s="39" customFormat="1" outlineLevel="1" x14ac:dyDescent="0.25">
      <c r="A103" s="74"/>
      <c r="B103" s="20" t="s">
        <v>192</v>
      </c>
      <c r="C103" s="97" t="s">
        <v>425</v>
      </c>
      <c r="D103" s="5" t="s">
        <v>56</v>
      </c>
      <c r="E103" s="49">
        <v>17</v>
      </c>
      <c r="F103" s="86"/>
      <c r="G103" s="84"/>
      <c r="H103" s="82"/>
      <c r="I103" s="93">
        <f>SUM(I104:I118)</f>
        <v>0</v>
      </c>
      <c r="J103" s="93">
        <f t="shared" ref="J103:K103" si="43">SUM(J104:J118)</f>
        <v>0</v>
      </c>
      <c r="K103" s="93">
        <f t="shared" si="43"/>
        <v>0</v>
      </c>
    </row>
    <row r="104" spans="1:11" s="39" customFormat="1" ht="18.75" customHeight="1" outlineLevel="2" x14ac:dyDescent="0.25">
      <c r="A104" s="87"/>
      <c r="B104" s="88" t="s">
        <v>215</v>
      </c>
      <c r="C104" s="98" t="s">
        <v>148</v>
      </c>
      <c r="D104" s="89" t="s">
        <v>56</v>
      </c>
      <c r="E104" s="90">
        <v>17</v>
      </c>
      <c r="F104" s="81"/>
      <c r="G104" s="81"/>
      <c r="H104" s="92">
        <f t="shared" si="39"/>
        <v>0</v>
      </c>
      <c r="I104" s="91">
        <f t="shared" si="40"/>
        <v>0</v>
      </c>
      <c r="J104" s="91">
        <f t="shared" si="41"/>
        <v>0</v>
      </c>
      <c r="K104" s="91">
        <f t="shared" si="42"/>
        <v>0</v>
      </c>
    </row>
    <row r="105" spans="1:11" s="39" customFormat="1" ht="18.75" customHeight="1" outlineLevel="2" x14ac:dyDescent="0.25">
      <c r="A105" s="87"/>
      <c r="B105" s="88" t="s">
        <v>216</v>
      </c>
      <c r="C105" s="98" t="s">
        <v>193</v>
      </c>
      <c r="D105" s="89" t="s">
        <v>56</v>
      </c>
      <c r="E105" s="90">
        <v>7</v>
      </c>
      <c r="F105" s="81"/>
      <c r="G105" s="81"/>
      <c r="H105" s="92">
        <f t="shared" si="39"/>
        <v>0</v>
      </c>
      <c r="I105" s="91">
        <f t="shared" si="40"/>
        <v>0</v>
      </c>
      <c r="J105" s="91">
        <f t="shared" si="41"/>
        <v>0</v>
      </c>
      <c r="K105" s="91">
        <f t="shared" si="42"/>
        <v>0</v>
      </c>
    </row>
    <row r="106" spans="1:11" s="39" customFormat="1" ht="18.75" customHeight="1" outlineLevel="2" x14ac:dyDescent="0.25">
      <c r="A106" s="87"/>
      <c r="B106" s="88" t="s">
        <v>219</v>
      </c>
      <c r="C106" s="98" t="s">
        <v>194</v>
      </c>
      <c r="D106" s="89" t="s">
        <v>56</v>
      </c>
      <c r="E106" s="90">
        <v>14</v>
      </c>
      <c r="F106" s="81"/>
      <c r="G106" s="81"/>
      <c r="H106" s="92">
        <f t="shared" si="39"/>
        <v>0</v>
      </c>
      <c r="I106" s="91">
        <f t="shared" si="40"/>
        <v>0</v>
      </c>
      <c r="J106" s="91">
        <f t="shared" si="41"/>
        <v>0</v>
      </c>
      <c r="K106" s="91">
        <f t="shared" si="42"/>
        <v>0</v>
      </c>
    </row>
    <row r="107" spans="1:11" s="39" customFormat="1" ht="18.75" customHeight="1" outlineLevel="2" x14ac:dyDescent="0.25">
      <c r="A107" s="87"/>
      <c r="B107" s="88" t="s">
        <v>221</v>
      </c>
      <c r="C107" s="98" t="s">
        <v>195</v>
      </c>
      <c r="D107" s="89" t="s">
        <v>56</v>
      </c>
      <c r="E107" s="90">
        <v>4</v>
      </c>
      <c r="F107" s="81"/>
      <c r="G107" s="81"/>
      <c r="H107" s="92">
        <f t="shared" si="39"/>
        <v>0</v>
      </c>
      <c r="I107" s="91">
        <f t="shared" si="40"/>
        <v>0</v>
      </c>
      <c r="J107" s="91">
        <f t="shared" si="41"/>
        <v>0</v>
      </c>
      <c r="K107" s="91">
        <f t="shared" si="42"/>
        <v>0</v>
      </c>
    </row>
    <row r="108" spans="1:11" s="39" customFormat="1" ht="18.75" customHeight="1" outlineLevel="2" x14ac:dyDescent="0.25">
      <c r="A108" s="87"/>
      <c r="B108" s="88" t="s">
        <v>222</v>
      </c>
      <c r="C108" s="98" t="s">
        <v>196</v>
      </c>
      <c r="D108" s="89" t="s">
        <v>56</v>
      </c>
      <c r="E108" s="90">
        <v>15</v>
      </c>
      <c r="F108" s="81"/>
      <c r="G108" s="81"/>
      <c r="H108" s="92">
        <f t="shared" si="39"/>
        <v>0</v>
      </c>
      <c r="I108" s="91">
        <f t="shared" si="40"/>
        <v>0</v>
      </c>
      <c r="J108" s="91">
        <f t="shared" si="41"/>
        <v>0</v>
      </c>
      <c r="K108" s="91">
        <f t="shared" si="42"/>
        <v>0</v>
      </c>
    </row>
    <row r="109" spans="1:11" s="39" customFormat="1" ht="18.75" customHeight="1" outlineLevel="2" x14ac:dyDescent="0.25">
      <c r="A109" s="87"/>
      <c r="B109" s="88" t="s">
        <v>218</v>
      </c>
      <c r="C109" s="98" t="s">
        <v>197</v>
      </c>
      <c r="D109" s="89" t="s">
        <v>56</v>
      </c>
      <c r="E109" s="90">
        <v>17</v>
      </c>
      <c r="F109" s="81"/>
      <c r="G109" s="81"/>
      <c r="H109" s="92">
        <f t="shared" si="39"/>
        <v>0</v>
      </c>
      <c r="I109" s="91">
        <f t="shared" si="40"/>
        <v>0</v>
      </c>
      <c r="J109" s="91">
        <f t="shared" si="41"/>
        <v>0</v>
      </c>
      <c r="K109" s="91">
        <f t="shared" si="42"/>
        <v>0</v>
      </c>
    </row>
    <row r="110" spans="1:11" s="39" customFormat="1" ht="53.25" customHeight="1" outlineLevel="2" x14ac:dyDescent="0.25">
      <c r="A110" s="87"/>
      <c r="B110" s="88" t="s">
        <v>217</v>
      </c>
      <c r="C110" s="98" t="s">
        <v>200</v>
      </c>
      <c r="D110" s="89" t="s">
        <v>22</v>
      </c>
      <c r="E110" s="90">
        <v>59.5</v>
      </c>
      <c r="F110" s="81"/>
      <c r="G110" s="81"/>
      <c r="H110" s="92">
        <f t="shared" si="39"/>
        <v>0</v>
      </c>
      <c r="I110" s="91">
        <f t="shared" si="40"/>
        <v>0</v>
      </c>
      <c r="J110" s="91">
        <f t="shared" si="41"/>
        <v>0</v>
      </c>
      <c r="K110" s="91">
        <f t="shared" si="42"/>
        <v>0</v>
      </c>
    </row>
    <row r="111" spans="1:11" s="39" customFormat="1" ht="18.75" customHeight="1" outlineLevel="2" x14ac:dyDescent="0.25">
      <c r="A111" s="87"/>
      <c r="B111" s="88" t="s">
        <v>220</v>
      </c>
      <c r="C111" s="98" t="s">
        <v>199</v>
      </c>
      <c r="D111" s="89" t="s">
        <v>56</v>
      </c>
      <c r="E111" s="90">
        <v>18</v>
      </c>
      <c r="F111" s="81"/>
      <c r="G111" s="81"/>
      <c r="H111" s="92">
        <f t="shared" si="39"/>
        <v>0</v>
      </c>
      <c r="I111" s="91">
        <f t="shared" si="40"/>
        <v>0</v>
      </c>
      <c r="J111" s="91">
        <f t="shared" si="41"/>
        <v>0</v>
      </c>
      <c r="K111" s="91">
        <f t="shared" si="42"/>
        <v>0</v>
      </c>
    </row>
    <row r="112" spans="1:11" s="39" customFormat="1" ht="18.75" customHeight="1" outlineLevel="2" x14ac:dyDescent="0.25">
      <c r="A112" s="87"/>
      <c r="B112" s="88" t="s">
        <v>223</v>
      </c>
      <c r="C112" s="98" t="s">
        <v>201</v>
      </c>
      <c r="D112" s="89" t="s">
        <v>56</v>
      </c>
      <c r="E112" s="90">
        <v>8</v>
      </c>
      <c r="F112" s="81"/>
      <c r="G112" s="81"/>
      <c r="H112" s="92">
        <f t="shared" si="39"/>
        <v>0</v>
      </c>
      <c r="I112" s="91">
        <f t="shared" si="40"/>
        <v>0</v>
      </c>
      <c r="J112" s="91">
        <f t="shared" si="41"/>
        <v>0</v>
      </c>
      <c r="K112" s="91">
        <f t="shared" si="42"/>
        <v>0</v>
      </c>
    </row>
    <row r="113" spans="1:11" s="39" customFormat="1" ht="18.75" customHeight="1" outlineLevel="2" x14ac:dyDescent="0.25">
      <c r="A113" s="87"/>
      <c r="B113" s="88" t="s">
        <v>224</v>
      </c>
      <c r="C113" s="98" t="s">
        <v>202</v>
      </c>
      <c r="D113" s="89" t="s">
        <v>56</v>
      </c>
      <c r="E113" s="90">
        <v>32</v>
      </c>
      <c r="F113" s="81"/>
      <c r="G113" s="81"/>
      <c r="H113" s="92">
        <f t="shared" si="39"/>
        <v>0</v>
      </c>
      <c r="I113" s="91">
        <f t="shared" si="40"/>
        <v>0</v>
      </c>
      <c r="J113" s="91">
        <f t="shared" si="41"/>
        <v>0</v>
      </c>
      <c r="K113" s="91">
        <f t="shared" si="42"/>
        <v>0</v>
      </c>
    </row>
    <row r="114" spans="1:11" s="39" customFormat="1" ht="18.75" customHeight="1" outlineLevel="2" x14ac:dyDescent="0.25">
      <c r="A114" s="87"/>
      <c r="B114" s="88" t="s">
        <v>225</v>
      </c>
      <c r="C114" s="98" t="s">
        <v>203</v>
      </c>
      <c r="D114" s="89" t="s">
        <v>56</v>
      </c>
      <c r="E114" s="90">
        <v>8</v>
      </c>
      <c r="F114" s="81"/>
      <c r="G114" s="81"/>
      <c r="H114" s="92">
        <f t="shared" si="39"/>
        <v>0</v>
      </c>
      <c r="I114" s="91">
        <f t="shared" si="40"/>
        <v>0</v>
      </c>
      <c r="J114" s="91">
        <f t="shared" si="41"/>
        <v>0</v>
      </c>
      <c r="K114" s="91">
        <f t="shared" si="42"/>
        <v>0</v>
      </c>
    </row>
    <row r="115" spans="1:11" s="39" customFormat="1" ht="18.75" customHeight="1" outlineLevel="2" x14ac:dyDescent="0.25">
      <c r="A115" s="87"/>
      <c r="B115" s="88" t="s">
        <v>226</v>
      </c>
      <c r="C115" s="98" t="s">
        <v>204</v>
      </c>
      <c r="D115" s="89" t="s">
        <v>55</v>
      </c>
      <c r="E115" s="90">
        <v>0.2</v>
      </c>
      <c r="F115" s="81"/>
      <c r="G115" s="81"/>
      <c r="H115" s="92">
        <f t="shared" si="39"/>
        <v>0</v>
      </c>
      <c r="I115" s="91">
        <f t="shared" si="40"/>
        <v>0</v>
      </c>
      <c r="J115" s="91">
        <f t="shared" si="41"/>
        <v>0</v>
      </c>
      <c r="K115" s="91">
        <f t="shared" si="42"/>
        <v>0</v>
      </c>
    </row>
    <row r="116" spans="1:11" s="39" customFormat="1" ht="18.75" customHeight="1" outlineLevel="2" x14ac:dyDescent="0.25">
      <c r="A116" s="87"/>
      <c r="B116" s="88" t="s">
        <v>227</v>
      </c>
      <c r="C116" s="98" t="s">
        <v>205</v>
      </c>
      <c r="D116" s="89" t="s">
        <v>55</v>
      </c>
      <c r="E116" s="90">
        <v>34.68</v>
      </c>
      <c r="F116" s="81"/>
      <c r="G116" s="81"/>
      <c r="H116" s="92">
        <f t="shared" si="39"/>
        <v>0</v>
      </c>
      <c r="I116" s="91">
        <f t="shared" si="40"/>
        <v>0</v>
      </c>
      <c r="J116" s="91">
        <f t="shared" si="41"/>
        <v>0</v>
      </c>
      <c r="K116" s="91">
        <f t="shared" si="42"/>
        <v>0</v>
      </c>
    </row>
    <row r="117" spans="1:11" s="39" customFormat="1" ht="18.75" customHeight="1" outlineLevel="2" x14ac:dyDescent="0.25">
      <c r="A117" s="87"/>
      <c r="B117" s="88" t="s">
        <v>228</v>
      </c>
      <c r="C117" s="98" t="s">
        <v>206</v>
      </c>
      <c r="D117" s="89" t="s">
        <v>55</v>
      </c>
      <c r="E117" s="90">
        <v>14.11</v>
      </c>
      <c r="F117" s="81"/>
      <c r="G117" s="81"/>
      <c r="H117" s="92">
        <f t="shared" si="39"/>
        <v>0</v>
      </c>
      <c r="I117" s="91">
        <f t="shared" si="40"/>
        <v>0</v>
      </c>
      <c r="J117" s="91">
        <f t="shared" si="41"/>
        <v>0</v>
      </c>
      <c r="K117" s="91">
        <f t="shared" si="42"/>
        <v>0</v>
      </c>
    </row>
    <row r="118" spans="1:11" s="39" customFormat="1" ht="18.75" customHeight="1" outlineLevel="2" x14ac:dyDescent="0.25">
      <c r="A118" s="87"/>
      <c r="B118" s="88" t="s">
        <v>229</v>
      </c>
      <c r="C118" s="98" t="s">
        <v>136</v>
      </c>
      <c r="D118" s="89" t="s">
        <v>21</v>
      </c>
      <c r="E118" s="90">
        <v>561</v>
      </c>
      <c r="F118" s="81"/>
      <c r="G118" s="81"/>
      <c r="H118" s="92">
        <f t="shared" si="39"/>
        <v>0</v>
      </c>
      <c r="I118" s="91">
        <f t="shared" si="40"/>
        <v>0</v>
      </c>
      <c r="J118" s="91">
        <f t="shared" si="41"/>
        <v>0</v>
      </c>
      <c r="K118" s="91">
        <f t="shared" si="42"/>
        <v>0</v>
      </c>
    </row>
    <row r="119" spans="1:11" s="39" customFormat="1" outlineLevel="1" x14ac:dyDescent="0.25">
      <c r="A119" s="74"/>
      <c r="B119" s="20" t="s">
        <v>230</v>
      </c>
      <c r="C119" s="97" t="s">
        <v>426</v>
      </c>
      <c r="D119" s="5" t="s">
        <v>56</v>
      </c>
      <c r="E119" s="49">
        <v>3</v>
      </c>
      <c r="F119" s="86"/>
      <c r="G119" s="84"/>
      <c r="H119" s="82"/>
      <c r="I119" s="93">
        <f>SUM(I120:I129)</f>
        <v>0</v>
      </c>
      <c r="J119" s="93">
        <f>SUM(J120:J129)</f>
        <v>0</v>
      </c>
      <c r="K119" s="93">
        <f>SUM(K120:K129)</f>
        <v>0</v>
      </c>
    </row>
    <row r="120" spans="1:11" s="39" customFormat="1" ht="18.75" customHeight="1" outlineLevel="2" x14ac:dyDescent="0.25">
      <c r="A120" s="87"/>
      <c r="B120" s="88" t="s">
        <v>231</v>
      </c>
      <c r="C120" s="98" t="s">
        <v>208</v>
      </c>
      <c r="D120" s="89" t="s">
        <v>56</v>
      </c>
      <c r="E120" s="90">
        <v>3</v>
      </c>
      <c r="F120" s="81"/>
      <c r="G120" s="81"/>
      <c r="H120" s="92">
        <f t="shared" si="39"/>
        <v>0</v>
      </c>
      <c r="I120" s="91">
        <f t="shared" si="40"/>
        <v>0</v>
      </c>
      <c r="J120" s="91">
        <f t="shared" si="41"/>
        <v>0</v>
      </c>
      <c r="K120" s="91">
        <f t="shared" si="42"/>
        <v>0</v>
      </c>
    </row>
    <row r="121" spans="1:11" s="39" customFormat="1" ht="31.5" outlineLevel="2" x14ac:dyDescent="0.25">
      <c r="A121" s="87"/>
      <c r="B121" s="88" t="s">
        <v>232</v>
      </c>
      <c r="C121" s="98" t="s">
        <v>400</v>
      </c>
      <c r="D121" s="89" t="s">
        <v>56</v>
      </c>
      <c r="E121" s="90">
        <v>3</v>
      </c>
      <c r="F121" s="81"/>
      <c r="G121" s="81"/>
      <c r="H121" s="92">
        <f t="shared" ref="H121" si="44">SUM(F121:G121)</f>
        <v>0</v>
      </c>
      <c r="I121" s="91">
        <f t="shared" ref="I121" si="45">E121*F121</f>
        <v>0</v>
      </c>
      <c r="J121" s="91">
        <f t="shared" ref="J121" si="46">G121*E121</f>
        <v>0</v>
      </c>
      <c r="K121" s="91">
        <f t="shared" ref="K121" si="47">H121*E121</f>
        <v>0</v>
      </c>
    </row>
    <row r="122" spans="1:11" s="39" customFormat="1" ht="18.75" customHeight="1" outlineLevel="2" x14ac:dyDescent="0.25">
      <c r="A122" s="87"/>
      <c r="B122" s="88" t="s">
        <v>233</v>
      </c>
      <c r="C122" s="98" t="s">
        <v>207</v>
      </c>
      <c r="D122" s="89" t="s">
        <v>56</v>
      </c>
      <c r="E122" s="90">
        <v>1</v>
      </c>
      <c r="F122" s="81"/>
      <c r="G122" s="81"/>
      <c r="H122" s="92">
        <f t="shared" si="39"/>
        <v>0</v>
      </c>
      <c r="I122" s="91">
        <f t="shared" si="40"/>
        <v>0</v>
      </c>
      <c r="J122" s="91">
        <f t="shared" si="41"/>
        <v>0</v>
      </c>
      <c r="K122" s="91">
        <f t="shared" si="42"/>
        <v>0</v>
      </c>
    </row>
    <row r="123" spans="1:11" s="39" customFormat="1" ht="18.75" customHeight="1" outlineLevel="2" x14ac:dyDescent="0.25">
      <c r="A123" s="87"/>
      <c r="B123" s="88" t="s">
        <v>234</v>
      </c>
      <c r="C123" s="98" t="s">
        <v>209</v>
      </c>
      <c r="D123" s="89" t="s">
        <v>56</v>
      </c>
      <c r="E123" s="90">
        <v>1</v>
      </c>
      <c r="F123" s="81"/>
      <c r="G123" s="81"/>
      <c r="H123" s="92">
        <f t="shared" si="39"/>
        <v>0</v>
      </c>
      <c r="I123" s="91">
        <f t="shared" si="40"/>
        <v>0</v>
      </c>
      <c r="J123" s="91">
        <f t="shared" si="41"/>
        <v>0</v>
      </c>
      <c r="K123" s="91">
        <f t="shared" si="42"/>
        <v>0</v>
      </c>
    </row>
    <row r="124" spans="1:11" s="39" customFormat="1" ht="18.75" customHeight="1" outlineLevel="2" x14ac:dyDescent="0.25">
      <c r="A124" s="87"/>
      <c r="B124" s="88" t="s">
        <v>235</v>
      </c>
      <c r="C124" s="98" t="s">
        <v>210</v>
      </c>
      <c r="D124" s="89" t="s">
        <v>56</v>
      </c>
      <c r="E124" s="90">
        <v>3</v>
      </c>
      <c r="F124" s="81"/>
      <c r="G124" s="81"/>
      <c r="H124" s="92">
        <f t="shared" si="39"/>
        <v>0</v>
      </c>
      <c r="I124" s="91">
        <f t="shared" si="40"/>
        <v>0</v>
      </c>
      <c r="J124" s="91">
        <f t="shared" si="41"/>
        <v>0</v>
      </c>
      <c r="K124" s="91">
        <f t="shared" si="42"/>
        <v>0</v>
      </c>
    </row>
    <row r="125" spans="1:11" s="39" customFormat="1" ht="18.75" customHeight="1" outlineLevel="2" x14ac:dyDescent="0.25">
      <c r="A125" s="87"/>
      <c r="B125" s="88" t="s">
        <v>236</v>
      </c>
      <c r="C125" s="98" t="s">
        <v>369</v>
      </c>
      <c r="D125" s="89" t="s">
        <v>56</v>
      </c>
      <c r="E125" s="90">
        <v>3</v>
      </c>
      <c r="F125" s="81"/>
      <c r="G125" s="81"/>
      <c r="H125" s="92">
        <f t="shared" si="39"/>
        <v>0</v>
      </c>
      <c r="I125" s="91">
        <f t="shared" si="40"/>
        <v>0</v>
      </c>
      <c r="J125" s="91">
        <f t="shared" si="41"/>
        <v>0</v>
      </c>
      <c r="K125" s="91">
        <f t="shared" si="42"/>
        <v>0</v>
      </c>
    </row>
    <row r="126" spans="1:11" s="39" customFormat="1" ht="18.75" customHeight="1" outlineLevel="2" x14ac:dyDescent="0.25">
      <c r="A126" s="87"/>
      <c r="B126" s="88" t="s">
        <v>237</v>
      </c>
      <c r="C126" s="98" t="s">
        <v>211</v>
      </c>
      <c r="D126" s="89" t="s">
        <v>56</v>
      </c>
      <c r="E126" s="90">
        <v>3</v>
      </c>
      <c r="F126" s="81"/>
      <c r="G126" s="81"/>
      <c r="H126" s="92">
        <f t="shared" si="39"/>
        <v>0</v>
      </c>
      <c r="I126" s="91">
        <f t="shared" si="40"/>
        <v>0</v>
      </c>
      <c r="J126" s="91">
        <f t="shared" si="41"/>
        <v>0</v>
      </c>
      <c r="K126" s="91">
        <f t="shared" si="42"/>
        <v>0</v>
      </c>
    </row>
    <row r="127" spans="1:11" s="39" customFormat="1" ht="18.75" customHeight="1" outlineLevel="2" x14ac:dyDescent="0.25">
      <c r="A127" s="87"/>
      <c r="B127" s="88" t="s">
        <v>238</v>
      </c>
      <c r="C127" s="98" t="s">
        <v>212</v>
      </c>
      <c r="D127" s="89" t="s">
        <v>55</v>
      </c>
      <c r="E127" s="90">
        <v>0.67</v>
      </c>
      <c r="F127" s="81"/>
      <c r="G127" s="81"/>
      <c r="H127" s="92">
        <f t="shared" si="39"/>
        <v>0</v>
      </c>
      <c r="I127" s="91">
        <f t="shared" si="40"/>
        <v>0</v>
      </c>
      <c r="J127" s="91">
        <f t="shared" si="41"/>
        <v>0</v>
      </c>
      <c r="K127" s="91">
        <f t="shared" si="42"/>
        <v>0</v>
      </c>
    </row>
    <row r="128" spans="1:11" s="39" customFormat="1" ht="18.75" customHeight="1" outlineLevel="2" x14ac:dyDescent="0.25">
      <c r="A128" s="87"/>
      <c r="B128" s="88" t="s">
        <v>239</v>
      </c>
      <c r="C128" s="98" t="s">
        <v>213</v>
      </c>
      <c r="D128" s="89" t="s">
        <v>21</v>
      </c>
      <c r="E128" s="90">
        <v>62.1</v>
      </c>
      <c r="F128" s="81"/>
      <c r="G128" s="81"/>
      <c r="H128" s="92">
        <f t="shared" si="39"/>
        <v>0</v>
      </c>
      <c r="I128" s="91">
        <f t="shared" si="40"/>
        <v>0</v>
      </c>
      <c r="J128" s="91">
        <f t="shared" si="41"/>
        <v>0</v>
      </c>
      <c r="K128" s="91">
        <f t="shared" si="42"/>
        <v>0</v>
      </c>
    </row>
    <row r="129" spans="1:11" s="39" customFormat="1" ht="18.75" customHeight="1" outlineLevel="2" x14ac:dyDescent="0.25">
      <c r="A129" s="87"/>
      <c r="B129" s="88" t="s">
        <v>401</v>
      </c>
      <c r="C129" s="98" t="s">
        <v>214</v>
      </c>
      <c r="D129" s="89" t="s">
        <v>21</v>
      </c>
      <c r="E129" s="90">
        <v>0.3</v>
      </c>
      <c r="F129" s="81"/>
      <c r="G129" s="81"/>
      <c r="H129" s="92">
        <f t="shared" si="39"/>
        <v>0</v>
      </c>
      <c r="I129" s="91">
        <f t="shared" si="40"/>
        <v>0</v>
      </c>
      <c r="J129" s="91">
        <f t="shared" si="41"/>
        <v>0</v>
      </c>
      <c r="K129" s="91">
        <f t="shared" si="42"/>
        <v>0</v>
      </c>
    </row>
    <row r="130" spans="1:11" s="39" customFormat="1" outlineLevel="1" x14ac:dyDescent="0.25">
      <c r="A130" s="74"/>
      <c r="B130" s="20" t="s">
        <v>240</v>
      </c>
      <c r="C130" s="97" t="s">
        <v>174</v>
      </c>
      <c r="D130" s="5" t="s">
        <v>22</v>
      </c>
      <c r="E130" s="49">
        <v>242.1</v>
      </c>
      <c r="F130" s="85"/>
      <c r="G130" s="81"/>
      <c r="H130" s="82">
        <f t="shared" si="39"/>
        <v>0</v>
      </c>
      <c r="I130" s="83">
        <f t="shared" si="40"/>
        <v>0</v>
      </c>
      <c r="J130" s="83">
        <f t="shared" si="41"/>
        <v>0</v>
      </c>
      <c r="K130" s="83">
        <f t="shared" si="42"/>
        <v>0</v>
      </c>
    </row>
    <row r="131" spans="1:11" s="39" customFormat="1" ht="31.5" outlineLevel="1" x14ac:dyDescent="0.25">
      <c r="A131" s="74"/>
      <c r="B131" s="20" t="s">
        <v>241</v>
      </c>
      <c r="C131" s="97" t="s">
        <v>243</v>
      </c>
      <c r="D131" s="5" t="s">
        <v>22</v>
      </c>
      <c r="E131" s="49">
        <v>27.6</v>
      </c>
      <c r="F131" s="85"/>
      <c r="G131" s="81"/>
      <c r="H131" s="82">
        <f t="shared" si="39"/>
        <v>0</v>
      </c>
      <c r="I131" s="83">
        <f t="shared" si="40"/>
        <v>0</v>
      </c>
      <c r="J131" s="83">
        <f t="shared" si="41"/>
        <v>0</v>
      </c>
      <c r="K131" s="83">
        <f t="shared" si="42"/>
        <v>0</v>
      </c>
    </row>
    <row r="132" spans="1:11" s="39" customFormat="1" ht="31.5" outlineLevel="1" x14ac:dyDescent="0.25">
      <c r="A132" s="74"/>
      <c r="B132" s="20" t="s">
        <v>246</v>
      </c>
      <c r="C132" s="97" t="s">
        <v>244</v>
      </c>
      <c r="D132" s="5" t="s">
        <v>22</v>
      </c>
      <c r="E132" s="49">
        <v>60</v>
      </c>
      <c r="F132" s="85"/>
      <c r="G132" s="81"/>
      <c r="H132" s="82">
        <f t="shared" si="39"/>
        <v>0</v>
      </c>
      <c r="I132" s="83">
        <f t="shared" si="40"/>
        <v>0</v>
      </c>
      <c r="J132" s="83">
        <f t="shared" si="41"/>
        <v>0</v>
      </c>
      <c r="K132" s="83">
        <f t="shared" si="42"/>
        <v>0</v>
      </c>
    </row>
    <row r="133" spans="1:11" s="39" customFormat="1" ht="31.5" outlineLevel="1" x14ac:dyDescent="0.25">
      <c r="A133" s="74"/>
      <c r="B133" s="20" t="s">
        <v>247</v>
      </c>
      <c r="C133" s="97" t="s">
        <v>245</v>
      </c>
      <c r="D133" s="5" t="s">
        <v>22</v>
      </c>
      <c r="E133" s="49">
        <v>23.5</v>
      </c>
      <c r="F133" s="85"/>
      <c r="G133" s="81"/>
      <c r="H133" s="82">
        <f t="shared" si="39"/>
        <v>0</v>
      </c>
      <c r="I133" s="83">
        <f t="shared" si="40"/>
        <v>0</v>
      </c>
      <c r="J133" s="83">
        <f t="shared" si="41"/>
        <v>0</v>
      </c>
      <c r="K133" s="83">
        <f t="shared" si="42"/>
        <v>0</v>
      </c>
    </row>
    <row r="134" spans="1:11" s="39" customFormat="1" outlineLevel="1" x14ac:dyDescent="0.25">
      <c r="A134" s="74"/>
      <c r="B134" s="20" t="s">
        <v>249</v>
      </c>
      <c r="C134" s="97" t="s">
        <v>248</v>
      </c>
      <c r="D134" s="5" t="s">
        <v>22</v>
      </c>
      <c r="E134" s="49">
        <v>20.5</v>
      </c>
      <c r="F134" s="85"/>
      <c r="G134" s="81"/>
      <c r="H134" s="82">
        <f t="shared" si="39"/>
        <v>0</v>
      </c>
      <c r="I134" s="83">
        <f t="shared" si="40"/>
        <v>0</v>
      </c>
      <c r="J134" s="83">
        <f t="shared" si="41"/>
        <v>0</v>
      </c>
      <c r="K134" s="83">
        <f t="shared" si="42"/>
        <v>0</v>
      </c>
    </row>
    <row r="135" spans="1:11" s="39" customFormat="1" ht="31.5" outlineLevel="1" x14ac:dyDescent="0.25">
      <c r="A135" s="74"/>
      <c r="B135" s="20" t="s">
        <v>250</v>
      </c>
      <c r="C135" s="97" t="s">
        <v>367</v>
      </c>
      <c r="D135" s="5" t="s">
        <v>22</v>
      </c>
      <c r="E135" s="49">
        <v>20.3</v>
      </c>
      <c r="F135" s="85"/>
      <c r="G135" s="81"/>
      <c r="H135" s="82">
        <f t="shared" si="39"/>
        <v>0</v>
      </c>
      <c r="I135" s="83">
        <f t="shared" si="40"/>
        <v>0</v>
      </c>
      <c r="J135" s="83">
        <f t="shared" si="41"/>
        <v>0</v>
      </c>
      <c r="K135" s="83">
        <f t="shared" si="42"/>
        <v>0</v>
      </c>
    </row>
    <row r="136" spans="1:11" s="39" customFormat="1" ht="31.5" outlineLevel="1" x14ac:dyDescent="0.25">
      <c r="A136" s="74"/>
      <c r="B136" s="20" t="s">
        <v>251</v>
      </c>
      <c r="C136" s="97" t="s">
        <v>370</v>
      </c>
      <c r="D136" s="5" t="s">
        <v>22</v>
      </c>
      <c r="E136" s="49">
        <v>9</v>
      </c>
      <c r="F136" s="85"/>
      <c r="G136" s="81"/>
      <c r="H136" s="82">
        <f t="shared" si="39"/>
        <v>0</v>
      </c>
      <c r="I136" s="83">
        <f t="shared" si="40"/>
        <v>0</v>
      </c>
      <c r="J136" s="83">
        <f t="shared" si="41"/>
        <v>0</v>
      </c>
      <c r="K136" s="83">
        <f t="shared" si="42"/>
        <v>0</v>
      </c>
    </row>
    <row r="137" spans="1:11" s="39" customFormat="1" outlineLevel="1" x14ac:dyDescent="0.25">
      <c r="A137" s="74"/>
      <c r="B137" s="20" t="s">
        <v>253</v>
      </c>
      <c r="C137" s="97" t="s">
        <v>175</v>
      </c>
      <c r="D137" s="5" t="s">
        <v>55</v>
      </c>
      <c r="E137" s="49">
        <v>4.58</v>
      </c>
      <c r="F137" s="85"/>
      <c r="G137" s="81"/>
      <c r="H137" s="82">
        <f t="shared" si="39"/>
        <v>0</v>
      </c>
      <c r="I137" s="83">
        <f t="shared" si="40"/>
        <v>0</v>
      </c>
      <c r="J137" s="83">
        <f t="shared" si="41"/>
        <v>0</v>
      </c>
      <c r="K137" s="83">
        <f t="shared" si="42"/>
        <v>0</v>
      </c>
    </row>
    <row r="138" spans="1:11" s="39" customFormat="1" outlineLevel="1" x14ac:dyDescent="0.25">
      <c r="A138" s="74"/>
      <c r="B138" s="20" t="s">
        <v>254</v>
      </c>
      <c r="C138" s="97" t="s">
        <v>252</v>
      </c>
      <c r="D138" s="5" t="s">
        <v>55</v>
      </c>
      <c r="E138" s="49">
        <v>24.7</v>
      </c>
      <c r="F138" s="85"/>
      <c r="G138" s="81"/>
      <c r="H138" s="82">
        <f t="shared" si="39"/>
        <v>0</v>
      </c>
      <c r="I138" s="83">
        <f t="shared" si="40"/>
        <v>0</v>
      </c>
      <c r="J138" s="83">
        <f t="shared" si="41"/>
        <v>0</v>
      </c>
      <c r="K138" s="83">
        <f t="shared" si="42"/>
        <v>0</v>
      </c>
    </row>
    <row r="139" spans="1:11" s="39" customFormat="1" ht="31.5" outlineLevel="1" x14ac:dyDescent="0.25">
      <c r="A139" s="74"/>
      <c r="B139" s="20" t="s">
        <v>306</v>
      </c>
      <c r="C139" s="99" t="s">
        <v>378</v>
      </c>
      <c r="D139" s="5" t="s">
        <v>56</v>
      </c>
      <c r="E139" s="49">
        <v>23</v>
      </c>
      <c r="F139" s="85"/>
      <c r="G139" s="81"/>
      <c r="H139" s="82"/>
      <c r="I139" s="83">
        <f t="shared" si="40"/>
        <v>0</v>
      </c>
      <c r="J139" s="83">
        <f t="shared" si="41"/>
        <v>0</v>
      </c>
      <c r="K139" s="83"/>
    </row>
    <row r="140" spans="1:11" s="39" customFormat="1" outlineLevel="1" x14ac:dyDescent="0.25">
      <c r="A140" s="74"/>
      <c r="B140" s="20" t="s">
        <v>380</v>
      </c>
      <c r="C140" s="97" t="s">
        <v>304</v>
      </c>
      <c r="D140" s="5" t="s">
        <v>61</v>
      </c>
      <c r="E140" s="49">
        <v>1</v>
      </c>
      <c r="F140" s="85"/>
      <c r="G140" s="81"/>
      <c r="H140" s="82">
        <f t="shared" si="39"/>
        <v>0</v>
      </c>
      <c r="I140" s="83">
        <f t="shared" si="40"/>
        <v>0</v>
      </c>
      <c r="J140" s="83">
        <f t="shared" si="41"/>
        <v>0</v>
      </c>
      <c r="K140" s="83">
        <f t="shared" si="42"/>
        <v>0</v>
      </c>
    </row>
    <row r="141" spans="1:11" s="39" customFormat="1" ht="31.5" outlineLevel="1" x14ac:dyDescent="0.25">
      <c r="A141" s="38"/>
      <c r="B141" s="20" t="s">
        <v>419</v>
      </c>
      <c r="C141" s="97" t="s">
        <v>413</v>
      </c>
      <c r="D141" s="5" t="s">
        <v>61</v>
      </c>
      <c r="E141" s="49">
        <v>1</v>
      </c>
      <c r="F141" s="81"/>
      <c r="G141" s="84"/>
      <c r="H141" s="82">
        <f t="shared" si="39"/>
        <v>0</v>
      </c>
      <c r="I141" s="83">
        <f t="shared" si="40"/>
        <v>0</v>
      </c>
      <c r="J141" s="83">
        <f t="shared" si="41"/>
        <v>0</v>
      </c>
      <c r="K141" s="83">
        <f t="shared" si="42"/>
        <v>0</v>
      </c>
    </row>
    <row r="142" spans="1:11" s="39" customFormat="1" outlineLevel="1" x14ac:dyDescent="0.25">
      <c r="A142" s="38"/>
      <c r="B142" s="20" t="s">
        <v>420</v>
      </c>
      <c r="C142" s="97" t="s">
        <v>414</v>
      </c>
      <c r="D142" s="5" t="s">
        <v>61</v>
      </c>
      <c r="E142" s="49">
        <v>1</v>
      </c>
      <c r="F142" s="81"/>
      <c r="G142" s="84"/>
      <c r="H142" s="82">
        <f t="shared" si="39"/>
        <v>0</v>
      </c>
      <c r="I142" s="83">
        <f t="shared" si="40"/>
        <v>0</v>
      </c>
      <c r="J142" s="83">
        <f t="shared" si="41"/>
        <v>0</v>
      </c>
      <c r="K142" s="83">
        <f t="shared" si="42"/>
        <v>0</v>
      </c>
    </row>
    <row r="143" spans="1:11" s="37" customFormat="1" x14ac:dyDescent="0.25">
      <c r="A143" s="35"/>
      <c r="B143" s="72" t="s">
        <v>255</v>
      </c>
      <c r="C143" s="70" t="s">
        <v>256</v>
      </c>
      <c r="D143" s="36"/>
      <c r="E143" s="54"/>
      <c r="F143" s="79"/>
      <c r="G143" s="79"/>
      <c r="H143" s="79"/>
      <c r="I143" s="80">
        <f>SUM(I144:I152)</f>
        <v>0</v>
      </c>
      <c r="J143" s="80">
        <f t="shared" ref="J143:K143" si="48">SUM(J144:J152)</f>
        <v>0</v>
      </c>
      <c r="K143" s="80">
        <f t="shared" si="48"/>
        <v>0</v>
      </c>
    </row>
    <row r="144" spans="1:11" s="39" customFormat="1" outlineLevel="1" x14ac:dyDescent="0.25">
      <c r="A144" s="74"/>
      <c r="B144" s="20" t="s">
        <v>265</v>
      </c>
      <c r="C144" s="97" t="s">
        <v>95</v>
      </c>
      <c r="D144" s="5" t="s">
        <v>55</v>
      </c>
      <c r="E144" s="49">
        <v>5.4</v>
      </c>
      <c r="F144" s="85"/>
      <c r="G144" s="81"/>
      <c r="H144" s="82">
        <f t="shared" ref="H144:H152" si="49">SUM(F144:G144)</f>
        <v>0</v>
      </c>
      <c r="I144" s="83">
        <f t="shared" ref="I144:I152" si="50">E144*F144</f>
        <v>0</v>
      </c>
      <c r="J144" s="83">
        <f t="shared" ref="J144:J152" si="51">G144*E144</f>
        <v>0</v>
      </c>
      <c r="K144" s="83">
        <f t="shared" ref="K144:K152" si="52">H144*E144</f>
        <v>0</v>
      </c>
    </row>
    <row r="145" spans="1:11" s="39" customFormat="1" outlineLevel="1" x14ac:dyDescent="0.25">
      <c r="A145" s="74"/>
      <c r="B145" s="20" t="s">
        <v>266</v>
      </c>
      <c r="C145" s="97" t="s">
        <v>96</v>
      </c>
      <c r="D145" s="5" t="s">
        <v>55</v>
      </c>
      <c r="E145" s="49">
        <v>5.4</v>
      </c>
      <c r="F145" s="85"/>
      <c r="G145" s="81"/>
      <c r="H145" s="82">
        <f t="shared" si="49"/>
        <v>0</v>
      </c>
      <c r="I145" s="83">
        <f t="shared" si="50"/>
        <v>0</v>
      </c>
      <c r="J145" s="83">
        <f t="shared" si="51"/>
        <v>0</v>
      </c>
      <c r="K145" s="83">
        <f t="shared" si="52"/>
        <v>0</v>
      </c>
    </row>
    <row r="146" spans="1:11" s="39" customFormat="1" outlineLevel="1" x14ac:dyDescent="0.25">
      <c r="A146" s="74"/>
      <c r="B146" s="20" t="s">
        <v>267</v>
      </c>
      <c r="C146" s="97" t="s">
        <v>257</v>
      </c>
      <c r="D146" s="5" t="s">
        <v>22</v>
      </c>
      <c r="E146" s="49">
        <v>12</v>
      </c>
      <c r="F146" s="85"/>
      <c r="G146" s="81"/>
      <c r="H146" s="82">
        <f t="shared" si="49"/>
        <v>0</v>
      </c>
      <c r="I146" s="83">
        <f t="shared" si="50"/>
        <v>0</v>
      </c>
      <c r="J146" s="83">
        <f t="shared" si="51"/>
        <v>0</v>
      </c>
      <c r="K146" s="83">
        <f t="shared" si="52"/>
        <v>0</v>
      </c>
    </row>
    <row r="147" spans="1:11" s="39" customFormat="1" outlineLevel="1" x14ac:dyDescent="0.25">
      <c r="A147" s="74"/>
      <c r="B147" s="20" t="s">
        <v>268</v>
      </c>
      <c r="C147" s="97" t="s">
        <v>371</v>
      </c>
      <c r="D147" s="5" t="s">
        <v>61</v>
      </c>
      <c r="E147" s="49">
        <v>1</v>
      </c>
      <c r="F147" s="85"/>
      <c r="G147" s="81"/>
      <c r="H147" s="82">
        <f t="shared" si="49"/>
        <v>0</v>
      </c>
      <c r="I147" s="83">
        <f t="shared" si="50"/>
        <v>0</v>
      </c>
      <c r="J147" s="83">
        <f t="shared" si="51"/>
        <v>0</v>
      </c>
      <c r="K147" s="83">
        <f t="shared" si="52"/>
        <v>0</v>
      </c>
    </row>
    <row r="148" spans="1:11" s="39" customFormat="1" outlineLevel="1" x14ac:dyDescent="0.25">
      <c r="A148" s="74"/>
      <c r="B148" s="20" t="s">
        <v>269</v>
      </c>
      <c r="C148" s="97" t="s">
        <v>258</v>
      </c>
      <c r="D148" s="5" t="s">
        <v>56</v>
      </c>
      <c r="E148" s="49">
        <v>1</v>
      </c>
      <c r="F148" s="85"/>
      <c r="G148" s="81"/>
      <c r="H148" s="82">
        <f t="shared" si="49"/>
        <v>0</v>
      </c>
      <c r="I148" s="83">
        <f t="shared" si="50"/>
        <v>0</v>
      </c>
      <c r="J148" s="83">
        <f t="shared" si="51"/>
        <v>0</v>
      </c>
      <c r="K148" s="83">
        <f t="shared" si="52"/>
        <v>0</v>
      </c>
    </row>
    <row r="149" spans="1:11" s="39" customFormat="1" outlineLevel="1" x14ac:dyDescent="0.25">
      <c r="A149" s="74"/>
      <c r="B149" s="20" t="s">
        <v>270</v>
      </c>
      <c r="C149" s="97" t="s">
        <v>259</v>
      </c>
      <c r="D149" s="5" t="s">
        <v>22</v>
      </c>
      <c r="E149" s="49">
        <v>12</v>
      </c>
      <c r="F149" s="85"/>
      <c r="G149" s="81"/>
      <c r="H149" s="82">
        <f t="shared" si="49"/>
        <v>0</v>
      </c>
      <c r="I149" s="83">
        <f t="shared" si="50"/>
        <v>0</v>
      </c>
      <c r="J149" s="83">
        <f t="shared" si="51"/>
        <v>0</v>
      </c>
      <c r="K149" s="83">
        <f t="shared" si="52"/>
        <v>0</v>
      </c>
    </row>
    <row r="150" spans="1:11" s="39" customFormat="1" outlineLevel="1" x14ac:dyDescent="0.25">
      <c r="A150" s="74"/>
      <c r="B150" s="20" t="s">
        <v>58</v>
      </c>
      <c r="C150" s="97" t="s">
        <v>260</v>
      </c>
      <c r="D150" s="5" t="s">
        <v>22</v>
      </c>
      <c r="E150" s="49">
        <v>10</v>
      </c>
      <c r="F150" s="85"/>
      <c r="G150" s="81"/>
      <c r="H150" s="82">
        <f t="shared" si="49"/>
        <v>0</v>
      </c>
      <c r="I150" s="83">
        <f t="shared" si="50"/>
        <v>0</v>
      </c>
      <c r="J150" s="83">
        <f t="shared" si="51"/>
        <v>0</v>
      </c>
      <c r="K150" s="83">
        <f t="shared" si="52"/>
        <v>0</v>
      </c>
    </row>
    <row r="151" spans="1:11" s="39" customFormat="1" outlineLevel="1" x14ac:dyDescent="0.25">
      <c r="A151" s="74"/>
      <c r="B151" s="20" t="s">
        <v>271</v>
      </c>
      <c r="C151" s="97" t="s">
        <v>261</v>
      </c>
      <c r="D151" s="5" t="s">
        <v>56</v>
      </c>
      <c r="E151" s="49">
        <v>2</v>
      </c>
      <c r="F151" s="85"/>
      <c r="G151" s="81"/>
      <c r="H151" s="82">
        <f t="shared" si="49"/>
        <v>0</v>
      </c>
      <c r="I151" s="83">
        <f t="shared" si="50"/>
        <v>0</v>
      </c>
      <c r="J151" s="83">
        <f t="shared" si="51"/>
        <v>0</v>
      </c>
      <c r="K151" s="83">
        <f t="shared" si="52"/>
        <v>0</v>
      </c>
    </row>
    <row r="152" spans="1:11" s="39" customFormat="1" outlineLevel="1" x14ac:dyDescent="0.25">
      <c r="A152" s="74"/>
      <c r="B152" s="20" t="s">
        <v>307</v>
      </c>
      <c r="C152" s="97" t="s">
        <v>304</v>
      </c>
      <c r="D152" s="5" t="s">
        <v>61</v>
      </c>
      <c r="E152" s="49">
        <v>1</v>
      </c>
      <c r="F152" s="85"/>
      <c r="G152" s="81"/>
      <c r="H152" s="82">
        <f t="shared" si="49"/>
        <v>0</v>
      </c>
      <c r="I152" s="83">
        <f t="shared" si="50"/>
        <v>0</v>
      </c>
      <c r="J152" s="83">
        <f t="shared" si="51"/>
        <v>0</v>
      </c>
      <c r="K152" s="83">
        <f t="shared" si="52"/>
        <v>0</v>
      </c>
    </row>
    <row r="153" spans="1:11" s="37" customFormat="1" x14ac:dyDescent="0.25">
      <c r="A153" s="35"/>
      <c r="B153" s="72" t="s">
        <v>262</v>
      </c>
      <c r="C153" s="70" t="s">
        <v>263</v>
      </c>
      <c r="D153" s="36"/>
      <c r="E153" s="54"/>
      <c r="F153" s="79"/>
      <c r="G153" s="79"/>
      <c r="H153" s="79"/>
      <c r="I153" s="80">
        <f>SUM(I154:I167)</f>
        <v>0</v>
      </c>
      <c r="J153" s="80">
        <f t="shared" ref="J153:K153" si="53">SUM(J154:J167)</f>
        <v>0</v>
      </c>
      <c r="K153" s="80">
        <f t="shared" si="53"/>
        <v>0</v>
      </c>
    </row>
    <row r="154" spans="1:11" s="39" customFormat="1" outlineLevel="1" x14ac:dyDescent="0.25">
      <c r="A154" s="74"/>
      <c r="B154" s="20" t="s">
        <v>272</v>
      </c>
      <c r="C154" s="97" t="s">
        <v>95</v>
      </c>
      <c r="D154" s="5" t="s">
        <v>55</v>
      </c>
      <c r="E154" s="49">
        <v>235</v>
      </c>
      <c r="F154" s="85"/>
      <c r="G154" s="81"/>
      <c r="H154" s="82">
        <f t="shared" ref="H154:H167" si="54">SUM(F154:G154)</f>
        <v>0</v>
      </c>
      <c r="I154" s="83">
        <f t="shared" ref="I154:I167" si="55">E154*F154</f>
        <v>0</v>
      </c>
      <c r="J154" s="83">
        <f t="shared" ref="J154:J167" si="56">G154*E154</f>
        <v>0</v>
      </c>
      <c r="K154" s="83">
        <f t="shared" ref="K154:K167" si="57">H154*E154</f>
        <v>0</v>
      </c>
    </row>
    <row r="155" spans="1:11" s="39" customFormat="1" outlineLevel="1" x14ac:dyDescent="0.25">
      <c r="A155" s="74"/>
      <c r="B155" s="20" t="s">
        <v>273</v>
      </c>
      <c r="C155" s="97" t="s">
        <v>264</v>
      </c>
      <c r="D155" s="5" t="s">
        <v>61</v>
      </c>
      <c r="E155" s="49">
        <v>1</v>
      </c>
      <c r="F155" s="85"/>
      <c r="G155" s="81"/>
      <c r="H155" s="82">
        <f t="shared" si="54"/>
        <v>0</v>
      </c>
      <c r="I155" s="83">
        <f t="shared" si="55"/>
        <v>0</v>
      </c>
      <c r="J155" s="83">
        <f t="shared" si="56"/>
        <v>0</v>
      </c>
      <c r="K155" s="83">
        <f t="shared" si="57"/>
        <v>0</v>
      </c>
    </row>
    <row r="156" spans="1:11" s="39" customFormat="1" outlineLevel="1" x14ac:dyDescent="0.25">
      <c r="A156" s="74"/>
      <c r="B156" s="20" t="s">
        <v>274</v>
      </c>
      <c r="C156" s="97" t="s">
        <v>277</v>
      </c>
      <c r="D156" s="5" t="s">
        <v>55</v>
      </c>
      <c r="E156" s="49">
        <v>28</v>
      </c>
      <c r="F156" s="85"/>
      <c r="G156" s="81"/>
      <c r="H156" s="82">
        <f t="shared" si="54"/>
        <v>0</v>
      </c>
      <c r="I156" s="83">
        <f t="shared" si="55"/>
        <v>0</v>
      </c>
      <c r="J156" s="83">
        <f t="shared" si="56"/>
        <v>0</v>
      </c>
      <c r="K156" s="83">
        <f t="shared" si="57"/>
        <v>0</v>
      </c>
    </row>
    <row r="157" spans="1:11" s="39" customFormat="1" outlineLevel="1" x14ac:dyDescent="0.25">
      <c r="A157" s="74"/>
      <c r="B157" s="20" t="s">
        <v>275</v>
      </c>
      <c r="C157" s="97" t="s">
        <v>96</v>
      </c>
      <c r="D157" s="5" t="s">
        <v>55</v>
      </c>
      <c r="E157" s="49">
        <v>197</v>
      </c>
      <c r="F157" s="85"/>
      <c r="G157" s="81"/>
      <c r="H157" s="82">
        <f t="shared" si="54"/>
        <v>0</v>
      </c>
      <c r="I157" s="83">
        <f t="shared" si="55"/>
        <v>0</v>
      </c>
      <c r="J157" s="83">
        <f t="shared" si="56"/>
        <v>0</v>
      </c>
      <c r="K157" s="83">
        <f t="shared" si="57"/>
        <v>0</v>
      </c>
    </row>
    <row r="158" spans="1:11" s="39" customFormat="1" ht="31.5" outlineLevel="1" x14ac:dyDescent="0.25">
      <c r="A158" s="74"/>
      <c r="B158" s="20" t="s">
        <v>276</v>
      </c>
      <c r="C158" s="97" t="s">
        <v>245</v>
      </c>
      <c r="D158" s="5" t="s">
        <v>22</v>
      </c>
      <c r="E158" s="49">
        <v>88.9</v>
      </c>
      <c r="F158" s="85"/>
      <c r="G158" s="81"/>
      <c r="H158" s="82">
        <f t="shared" si="54"/>
        <v>0</v>
      </c>
      <c r="I158" s="83">
        <f t="shared" si="55"/>
        <v>0</v>
      </c>
      <c r="J158" s="83">
        <f t="shared" si="56"/>
        <v>0</v>
      </c>
      <c r="K158" s="83">
        <f t="shared" si="57"/>
        <v>0</v>
      </c>
    </row>
    <row r="159" spans="1:11" s="39" customFormat="1" ht="31.5" outlineLevel="1" x14ac:dyDescent="0.25">
      <c r="A159" s="74"/>
      <c r="B159" s="20" t="s">
        <v>284</v>
      </c>
      <c r="C159" s="97" t="s">
        <v>372</v>
      </c>
      <c r="D159" s="5" t="s">
        <v>22</v>
      </c>
      <c r="E159" s="49">
        <v>88.9</v>
      </c>
      <c r="F159" s="85"/>
      <c r="G159" s="81"/>
      <c r="H159" s="82">
        <f t="shared" si="54"/>
        <v>0</v>
      </c>
      <c r="I159" s="83">
        <f t="shared" si="55"/>
        <v>0</v>
      </c>
      <c r="J159" s="83">
        <f t="shared" si="56"/>
        <v>0</v>
      </c>
      <c r="K159" s="83">
        <f t="shared" si="57"/>
        <v>0</v>
      </c>
    </row>
    <row r="160" spans="1:11" s="39" customFormat="1" outlineLevel="1" x14ac:dyDescent="0.25">
      <c r="A160" s="74"/>
      <c r="B160" s="20" t="s">
        <v>285</v>
      </c>
      <c r="C160" s="97" t="s">
        <v>278</v>
      </c>
      <c r="D160" s="5" t="s">
        <v>56</v>
      </c>
      <c r="E160" s="49">
        <v>4</v>
      </c>
      <c r="F160" s="85"/>
      <c r="G160" s="81"/>
      <c r="H160" s="82">
        <f t="shared" si="54"/>
        <v>0</v>
      </c>
      <c r="I160" s="83">
        <f t="shared" si="55"/>
        <v>0</v>
      </c>
      <c r="J160" s="83">
        <f t="shared" si="56"/>
        <v>0</v>
      </c>
      <c r="K160" s="83">
        <f t="shared" si="57"/>
        <v>0</v>
      </c>
    </row>
    <row r="161" spans="1:11" s="39" customFormat="1" outlineLevel="1" x14ac:dyDescent="0.25">
      <c r="A161" s="74"/>
      <c r="B161" s="20" t="s">
        <v>286</v>
      </c>
      <c r="C161" s="97" t="s">
        <v>279</v>
      </c>
      <c r="D161" s="5" t="s">
        <v>56</v>
      </c>
      <c r="E161" s="49">
        <v>8</v>
      </c>
      <c r="F161" s="85"/>
      <c r="G161" s="81"/>
      <c r="H161" s="82">
        <f t="shared" si="54"/>
        <v>0</v>
      </c>
      <c r="I161" s="83">
        <f t="shared" si="55"/>
        <v>0</v>
      </c>
      <c r="J161" s="83">
        <f t="shared" si="56"/>
        <v>0</v>
      </c>
      <c r="K161" s="83">
        <f t="shared" si="57"/>
        <v>0</v>
      </c>
    </row>
    <row r="162" spans="1:11" s="39" customFormat="1" outlineLevel="1" x14ac:dyDescent="0.25">
      <c r="A162" s="74"/>
      <c r="B162" s="20" t="s">
        <v>287</v>
      </c>
      <c r="C162" s="97" t="s">
        <v>280</v>
      </c>
      <c r="D162" s="5" t="s">
        <v>56</v>
      </c>
      <c r="E162" s="49">
        <v>4</v>
      </c>
      <c r="F162" s="85"/>
      <c r="G162" s="81"/>
      <c r="H162" s="82">
        <f t="shared" si="54"/>
        <v>0</v>
      </c>
      <c r="I162" s="83">
        <f t="shared" si="55"/>
        <v>0</v>
      </c>
      <c r="J162" s="83">
        <f t="shared" si="56"/>
        <v>0</v>
      </c>
      <c r="K162" s="83">
        <f t="shared" si="57"/>
        <v>0</v>
      </c>
    </row>
    <row r="163" spans="1:11" s="39" customFormat="1" outlineLevel="1" x14ac:dyDescent="0.25">
      <c r="A163" s="74"/>
      <c r="B163" s="20" t="s">
        <v>288</v>
      </c>
      <c r="C163" s="97" t="s">
        <v>281</v>
      </c>
      <c r="D163" s="5" t="s">
        <v>55</v>
      </c>
      <c r="E163" s="49">
        <v>16.82</v>
      </c>
      <c r="F163" s="85"/>
      <c r="G163" s="81"/>
      <c r="H163" s="82">
        <f t="shared" si="54"/>
        <v>0</v>
      </c>
      <c r="I163" s="83">
        <f t="shared" si="55"/>
        <v>0</v>
      </c>
      <c r="J163" s="83">
        <f t="shared" si="56"/>
        <v>0</v>
      </c>
      <c r="K163" s="83">
        <f t="shared" si="57"/>
        <v>0</v>
      </c>
    </row>
    <row r="164" spans="1:11" s="39" customFormat="1" outlineLevel="1" x14ac:dyDescent="0.25">
      <c r="A164" s="74"/>
      <c r="B164" s="20" t="s">
        <v>289</v>
      </c>
      <c r="C164" s="97" t="s">
        <v>282</v>
      </c>
      <c r="D164" s="5" t="s">
        <v>55</v>
      </c>
      <c r="E164" s="49">
        <v>8.5</v>
      </c>
      <c r="F164" s="85"/>
      <c r="G164" s="81"/>
      <c r="H164" s="82">
        <f t="shared" si="54"/>
        <v>0</v>
      </c>
      <c r="I164" s="83">
        <f t="shared" si="55"/>
        <v>0</v>
      </c>
      <c r="J164" s="83">
        <f t="shared" si="56"/>
        <v>0</v>
      </c>
      <c r="K164" s="83">
        <f t="shared" si="57"/>
        <v>0</v>
      </c>
    </row>
    <row r="165" spans="1:11" s="39" customFormat="1" outlineLevel="1" x14ac:dyDescent="0.25">
      <c r="A165" s="74"/>
      <c r="B165" s="20" t="s">
        <v>290</v>
      </c>
      <c r="C165" s="97" t="s">
        <v>304</v>
      </c>
      <c r="D165" s="5" t="s">
        <v>61</v>
      </c>
      <c r="E165" s="49">
        <v>1</v>
      </c>
      <c r="F165" s="85"/>
      <c r="G165" s="81"/>
      <c r="H165" s="82">
        <f t="shared" si="54"/>
        <v>0</v>
      </c>
      <c r="I165" s="83">
        <f t="shared" si="55"/>
        <v>0</v>
      </c>
      <c r="J165" s="83">
        <f t="shared" si="56"/>
        <v>0</v>
      </c>
      <c r="K165" s="83">
        <f t="shared" si="57"/>
        <v>0</v>
      </c>
    </row>
    <row r="166" spans="1:11" s="39" customFormat="1" ht="31.5" outlineLevel="1" x14ac:dyDescent="0.25">
      <c r="A166" s="38"/>
      <c r="B166" s="20" t="s">
        <v>421</v>
      </c>
      <c r="C166" s="97" t="s">
        <v>413</v>
      </c>
      <c r="D166" s="5" t="s">
        <v>61</v>
      </c>
      <c r="E166" s="49">
        <v>1</v>
      </c>
      <c r="F166" s="81"/>
      <c r="G166" s="84"/>
      <c r="H166" s="82">
        <f t="shared" si="54"/>
        <v>0</v>
      </c>
      <c r="I166" s="83">
        <f t="shared" si="55"/>
        <v>0</v>
      </c>
      <c r="J166" s="83">
        <f t="shared" si="56"/>
        <v>0</v>
      </c>
      <c r="K166" s="83">
        <f t="shared" si="57"/>
        <v>0</v>
      </c>
    </row>
    <row r="167" spans="1:11" s="39" customFormat="1" outlineLevel="1" x14ac:dyDescent="0.25">
      <c r="A167" s="38"/>
      <c r="B167" s="20" t="s">
        <v>422</v>
      </c>
      <c r="C167" s="97" t="s">
        <v>414</v>
      </c>
      <c r="D167" s="5" t="s">
        <v>61</v>
      </c>
      <c r="E167" s="49">
        <v>1</v>
      </c>
      <c r="F167" s="81"/>
      <c r="G167" s="84"/>
      <c r="H167" s="82">
        <f t="shared" si="54"/>
        <v>0</v>
      </c>
      <c r="I167" s="83">
        <f t="shared" si="55"/>
        <v>0</v>
      </c>
      <c r="J167" s="83">
        <f t="shared" si="56"/>
        <v>0</v>
      </c>
      <c r="K167" s="83">
        <f t="shared" si="57"/>
        <v>0</v>
      </c>
    </row>
    <row r="168" spans="1:11" s="37" customFormat="1" x14ac:dyDescent="0.25">
      <c r="A168" s="35"/>
      <c r="B168" s="72" t="s">
        <v>283</v>
      </c>
      <c r="C168" s="70" t="s">
        <v>291</v>
      </c>
      <c r="D168" s="36"/>
      <c r="E168" s="54"/>
      <c r="F168" s="79"/>
      <c r="G168" s="79"/>
      <c r="H168" s="79"/>
      <c r="I168" s="80">
        <f>SUM(I169:I187,I188:I189,I200,I206,I207)</f>
        <v>0</v>
      </c>
      <c r="J168" s="80">
        <f t="shared" ref="J168:K168" si="58">SUM(J169:J187,J188:J189,J200,J206,J207)</f>
        <v>0</v>
      </c>
      <c r="K168" s="80">
        <f t="shared" si="58"/>
        <v>0</v>
      </c>
    </row>
    <row r="169" spans="1:11" s="39" customFormat="1" outlineLevel="1" x14ac:dyDescent="0.25">
      <c r="A169" s="74"/>
      <c r="B169" s="20" t="s">
        <v>296</v>
      </c>
      <c r="C169" s="97" t="s">
        <v>292</v>
      </c>
      <c r="D169" s="5" t="s">
        <v>56</v>
      </c>
      <c r="E169" s="49">
        <v>2</v>
      </c>
      <c r="F169" s="85"/>
      <c r="G169" s="81"/>
      <c r="H169" s="82">
        <f t="shared" ref="H169:H186" si="59">SUM(F169:G169)</f>
        <v>0</v>
      </c>
      <c r="I169" s="83">
        <f t="shared" ref="I169:I186" si="60">E169*F169</f>
        <v>0</v>
      </c>
      <c r="J169" s="83">
        <f t="shared" ref="J169:J186" si="61">G169*E169</f>
        <v>0</v>
      </c>
      <c r="K169" s="83">
        <f t="shared" ref="K169:K186" si="62">H169*E169</f>
        <v>0</v>
      </c>
    </row>
    <row r="170" spans="1:11" s="39" customFormat="1" outlineLevel="1" x14ac:dyDescent="0.25">
      <c r="A170" s="74"/>
      <c r="B170" s="20" t="s">
        <v>297</v>
      </c>
      <c r="C170" s="97" t="s">
        <v>293</v>
      </c>
      <c r="D170" s="5" t="s">
        <v>56</v>
      </c>
      <c r="E170" s="49">
        <v>2</v>
      </c>
      <c r="F170" s="85"/>
      <c r="G170" s="81"/>
      <c r="H170" s="82">
        <f t="shared" si="59"/>
        <v>0</v>
      </c>
      <c r="I170" s="83">
        <f t="shared" si="60"/>
        <v>0</v>
      </c>
      <c r="J170" s="83">
        <f t="shared" si="61"/>
        <v>0</v>
      </c>
      <c r="K170" s="83">
        <f t="shared" si="62"/>
        <v>0</v>
      </c>
    </row>
    <row r="171" spans="1:11" s="39" customFormat="1" outlineLevel="1" x14ac:dyDescent="0.25">
      <c r="A171" s="74"/>
      <c r="B171" s="20" t="s">
        <v>298</v>
      </c>
      <c r="C171" s="97" t="s">
        <v>294</v>
      </c>
      <c r="D171" s="5" t="s">
        <v>56</v>
      </c>
      <c r="E171" s="49">
        <v>2</v>
      </c>
      <c r="F171" s="85"/>
      <c r="G171" s="81"/>
      <c r="H171" s="82">
        <f t="shared" si="59"/>
        <v>0</v>
      </c>
      <c r="I171" s="83">
        <f t="shared" si="60"/>
        <v>0</v>
      </c>
      <c r="J171" s="83">
        <f t="shared" si="61"/>
        <v>0</v>
      </c>
      <c r="K171" s="83">
        <f t="shared" si="62"/>
        <v>0</v>
      </c>
    </row>
    <row r="172" spans="1:11" s="39" customFormat="1" outlineLevel="1" x14ac:dyDescent="0.25">
      <c r="A172" s="74"/>
      <c r="B172" s="20" t="s">
        <v>299</v>
      </c>
      <c r="C172" s="97" t="s">
        <v>295</v>
      </c>
      <c r="D172" s="5" t="s">
        <v>56</v>
      </c>
      <c r="E172" s="49">
        <v>6</v>
      </c>
      <c r="F172" s="85"/>
      <c r="G172" s="81"/>
      <c r="H172" s="82">
        <f t="shared" si="59"/>
        <v>0</v>
      </c>
      <c r="I172" s="83">
        <f t="shared" si="60"/>
        <v>0</v>
      </c>
      <c r="J172" s="83">
        <f t="shared" si="61"/>
        <v>0</v>
      </c>
      <c r="K172" s="83">
        <f t="shared" si="62"/>
        <v>0</v>
      </c>
    </row>
    <row r="173" spans="1:11" s="39" customFormat="1" outlineLevel="1" x14ac:dyDescent="0.25">
      <c r="A173" s="74"/>
      <c r="B173" s="20" t="s">
        <v>300</v>
      </c>
      <c r="C173" s="97" t="s">
        <v>308</v>
      </c>
      <c r="D173" s="5" t="s">
        <v>56</v>
      </c>
      <c r="E173" s="49">
        <v>2</v>
      </c>
      <c r="F173" s="85"/>
      <c r="G173" s="81"/>
      <c r="H173" s="82">
        <f t="shared" si="59"/>
        <v>0</v>
      </c>
      <c r="I173" s="83">
        <f t="shared" si="60"/>
        <v>0</v>
      </c>
      <c r="J173" s="83">
        <f t="shared" si="61"/>
        <v>0</v>
      </c>
      <c r="K173" s="83">
        <f t="shared" si="62"/>
        <v>0</v>
      </c>
    </row>
    <row r="174" spans="1:11" s="39" customFormat="1" outlineLevel="1" x14ac:dyDescent="0.25">
      <c r="A174" s="74"/>
      <c r="B174" s="20" t="s">
        <v>301</v>
      </c>
      <c r="C174" s="97" t="s">
        <v>313</v>
      </c>
      <c r="D174" s="5" t="s">
        <v>56</v>
      </c>
      <c r="E174" s="49">
        <v>2</v>
      </c>
      <c r="F174" s="85"/>
      <c r="G174" s="81"/>
      <c r="H174" s="82">
        <f t="shared" si="59"/>
        <v>0</v>
      </c>
      <c r="I174" s="83">
        <f t="shared" si="60"/>
        <v>0</v>
      </c>
      <c r="J174" s="83">
        <f t="shared" si="61"/>
        <v>0</v>
      </c>
      <c r="K174" s="83">
        <f t="shared" si="62"/>
        <v>0</v>
      </c>
    </row>
    <row r="175" spans="1:11" s="39" customFormat="1" outlineLevel="1" x14ac:dyDescent="0.25">
      <c r="A175" s="74"/>
      <c r="B175" s="20" t="s">
        <v>302</v>
      </c>
      <c r="C175" s="97" t="s">
        <v>314</v>
      </c>
      <c r="D175" s="5" t="s">
        <v>56</v>
      </c>
      <c r="E175" s="49">
        <v>1</v>
      </c>
      <c r="F175" s="85"/>
      <c r="G175" s="81"/>
      <c r="H175" s="82">
        <f t="shared" si="59"/>
        <v>0</v>
      </c>
      <c r="I175" s="83">
        <f t="shared" si="60"/>
        <v>0</v>
      </c>
      <c r="J175" s="83">
        <f t="shared" si="61"/>
        <v>0</v>
      </c>
      <c r="K175" s="83">
        <f t="shared" si="62"/>
        <v>0</v>
      </c>
    </row>
    <row r="176" spans="1:11" s="39" customFormat="1" outlineLevel="1" x14ac:dyDescent="0.25">
      <c r="A176" s="74"/>
      <c r="B176" s="20" t="s">
        <v>303</v>
      </c>
      <c r="C176" s="97" t="s">
        <v>315</v>
      </c>
      <c r="D176" s="5" t="s">
        <v>56</v>
      </c>
      <c r="E176" s="49">
        <v>1</v>
      </c>
      <c r="F176" s="85"/>
      <c r="G176" s="81"/>
      <c r="H176" s="82">
        <f t="shared" si="59"/>
        <v>0</v>
      </c>
      <c r="I176" s="83">
        <f t="shared" si="60"/>
        <v>0</v>
      </c>
      <c r="J176" s="83">
        <f t="shared" si="61"/>
        <v>0</v>
      </c>
      <c r="K176" s="83">
        <f t="shared" si="62"/>
        <v>0</v>
      </c>
    </row>
    <row r="177" spans="1:11" s="39" customFormat="1" ht="15.75" customHeight="1" outlineLevel="1" x14ac:dyDescent="0.25">
      <c r="A177" s="74"/>
      <c r="B177" s="20" t="s">
        <v>309</v>
      </c>
      <c r="C177" s="97" t="s">
        <v>316</v>
      </c>
      <c r="D177" s="5" t="s">
        <v>56</v>
      </c>
      <c r="E177" s="49">
        <v>7</v>
      </c>
      <c r="F177" s="85"/>
      <c r="G177" s="81"/>
      <c r="H177" s="82">
        <f t="shared" si="59"/>
        <v>0</v>
      </c>
      <c r="I177" s="83">
        <f t="shared" si="60"/>
        <v>0</v>
      </c>
      <c r="J177" s="83">
        <f t="shared" si="61"/>
        <v>0</v>
      </c>
      <c r="K177" s="83">
        <f t="shared" si="62"/>
        <v>0</v>
      </c>
    </row>
    <row r="178" spans="1:11" s="39" customFormat="1" ht="15.75" customHeight="1" outlineLevel="1" x14ac:dyDescent="0.25">
      <c r="A178" s="74"/>
      <c r="B178" s="20" t="s">
        <v>310</v>
      </c>
      <c r="C178" s="97" t="s">
        <v>317</v>
      </c>
      <c r="D178" s="5" t="s">
        <v>56</v>
      </c>
      <c r="E178" s="49">
        <v>2</v>
      </c>
      <c r="F178" s="85"/>
      <c r="G178" s="81"/>
      <c r="H178" s="82">
        <f t="shared" si="59"/>
        <v>0</v>
      </c>
      <c r="I178" s="83">
        <f t="shared" si="60"/>
        <v>0</v>
      </c>
      <c r="J178" s="83">
        <f t="shared" si="61"/>
        <v>0</v>
      </c>
      <c r="K178" s="83">
        <f t="shared" si="62"/>
        <v>0</v>
      </c>
    </row>
    <row r="179" spans="1:11" s="39" customFormat="1" ht="31.5" outlineLevel="1" x14ac:dyDescent="0.25">
      <c r="A179" s="74"/>
      <c r="B179" s="20" t="s">
        <v>311</v>
      </c>
      <c r="C179" s="97" t="s">
        <v>318</v>
      </c>
      <c r="D179" s="5" t="s">
        <v>56</v>
      </c>
      <c r="E179" s="49">
        <v>4</v>
      </c>
      <c r="F179" s="85"/>
      <c r="G179" s="81"/>
      <c r="H179" s="82">
        <f t="shared" si="59"/>
        <v>0</v>
      </c>
      <c r="I179" s="83">
        <f t="shared" si="60"/>
        <v>0</v>
      </c>
      <c r="J179" s="83">
        <f t="shared" si="61"/>
        <v>0</v>
      </c>
      <c r="K179" s="83">
        <f t="shared" si="62"/>
        <v>0</v>
      </c>
    </row>
    <row r="180" spans="1:11" s="39" customFormat="1" ht="31.5" outlineLevel="1" x14ac:dyDescent="0.25">
      <c r="A180" s="74"/>
      <c r="B180" s="20" t="s">
        <v>312</v>
      </c>
      <c r="C180" s="97" t="s">
        <v>319</v>
      </c>
      <c r="D180" s="5" t="s">
        <v>56</v>
      </c>
      <c r="E180" s="49">
        <v>2</v>
      </c>
      <c r="F180" s="85"/>
      <c r="G180" s="81"/>
      <c r="H180" s="82">
        <f t="shared" si="59"/>
        <v>0</v>
      </c>
      <c r="I180" s="83">
        <f t="shared" si="60"/>
        <v>0</v>
      </c>
      <c r="J180" s="83">
        <f t="shared" si="61"/>
        <v>0</v>
      </c>
      <c r="K180" s="83">
        <f t="shared" si="62"/>
        <v>0</v>
      </c>
    </row>
    <row r="181" spans="1:11" s="39" customFormat="1" outlineLevel="1" x14ac:dyDescent="0.25">
      <c r="A181" s="74"/>
      <c r="B181" s="20" t="s">
        <v>322</v>
      </c>
      <c r="C181" s="97" t="s">
        <v>320</v>
      </c>
      <c r="D181" s="5" t="s">
        <v>56</v>
      </c>
      <c r="E181" s="49">
        <v>2</v>
      </c>
      <c r="F181" s="85"/>
      <c r="G181" s="81"/>
      <c r="H181" s="82">
        <f t="shared" si="59"/>
        <v>0</v>
      </c>
      <c r="I181" s="83">
        <f t="shared" si="60"/>
        <v>0</v>
      </c>
      <c r="J181" s="83">
        <f t="shared" si="61"/>
        <v>0</v>
      </c>
      <c r="K181" s="83">
        <f t="shared" si="62"/>
        <v>0</v>
      </c>
    </row>
    <row r="182" spans="1:11" s="39" customFormat="1" outlineLevel="1" x14ac:dyDescent="0.25">
      <c r="A182" s="74"/>
      <c r="B182" s="20" t="s">
        <v>323</v>
      </c>
      <c r="C182" s="97" t="s">
        <v>321</v>
      </c>
      <c r="D182" s="5" t="s">
        <v>56</v>
      </c>
      <c r="E182" s="49">
        <v>1</v>
      </c>
      <c r="F182" s="85"/>
      <c r="G182" s="81"/>
      <c r="H182" s="82">
        <f t="shared" si="59"/>
        <v>0</v>
      </c>
      <c r="I182" s="83">
        <f t="shared" si="60"/>
        <v>0</v>
      </c>
      <c r="J182" s="83">
        <f t="shared" si="61"/>
        <v>0</v>
      </c>
      <c r="K182" s="83">
        <f t="shared" si="62"/>
        <v>0</v>
      </c>
    </row>
    <row r="183" spans="1:11" s="39" customFormat="1" outlineLevel="1" x14ac:dyDescent="0.25">
      <c r="A183" s="74"/>
      <c r="B183" s="20" t="s">
        <v>324</v>
      </c>
      <c r="C183" s="97" t="s">
        <v>327</v>
      </c>
      <c r="D183" s="5" t="s">
        <v>56</v>
      </c>
      <c r="E183" s="49">
        <v>2</v>
      </c>
      <c r="F183" s="85"/>
      <c r="G183" s="81"/>
      <c r="H183" s="82">
        <f t="shared" si="59"/>
        <v>0</v>
      </c>
      <c r="I183" s="83">
        <f t="shared" si="60"/>
        <v>0</v>
      </c>
      <c r="J183" s="83">
        <f t="shared" si="61"/>
        <v>0</v>
      </c>
      <c r="K183" s="83">
        <f t="shared" si="62"/>
        <v>0</v>
      </c>
    </row>
    <row r="184" spans="1:11" s="39" customFormat="1" outlineLevel="1" x14ac:dyDescent="0.25">
      <c r="A184" s="74"/>
      <c r="B184" s="20" t="s">
        <v>325</v>
      </c>
      <c r="C184" s="97" t="s">
        <v>328</v>
      </c>
      <c r="D184" s="5" t="s">
        <v>56</v>
      </c>
      <c r="E184" s="49">
        <v>2</v>
      </c>
      <c r="F184" s="85"/>
      <c r="G184" s="81"/>
      <c r="H184" s="82">
        <f t="shared" si="59"/>
        <v>0</v>
      </c>
      <c r="I184" s="83">
        <f t="shared" si="60"/>
        <v>0</v>
      </c>
      <c r="J184" s="83">
        <f t="shared" si="61"/>
        <v>0</v>
      </c>
      <c r="K184" s="83">
        <f t="shared" si="62"/>
        <v>0</v>
      </c>
    </row>
    <row r="185" spans="1:11" s="39" customFormat="1" ht="15.75" customHeight="1" outlineLevel="1" x14ac:dyDescent="0.25">
      <c r="A185" s="74"/>
      <c r="B185" s="20" t="s">
        <v>326</v>
      </c>
      <c r="C185" s="97" t="s">
        <v>329</v>
      </c>
      <c r="D185" s="5" t="s">
        <v>56</v>
      </c>
      <c r="E185" s="49">
        <v>2</v>
      </c>
      <c r="F185" s="85"/>
      <c r="G185" s="81"/>
      <c r="H185" s="82">
        <f t="shared" si="59"/>
        <v>0</v>
      </c>
      <c r="I185" s="83">
        <f t="shared" si="60"/>
        <v>0</v>
      </c>
      <c r="J185" s="83">
        <f t="shared" si="61"/>
        <v>0</v>
      </c>
      <c r="K185" s="83">
        <f t="shared" si="62"/>
        <v>0</v>
      </c>
    </row>
    <row r="186" spans="1:11" s="39" customFormat="1" outlineLevel="1" x14ac:dyDescent="0.25">
      <c r="A186" s="74"/>
      <c r="B186" s="20" t="s">
        <v>331</v>
      </c>
      <c r="C186" s="97" t="s">
        <v>330</v>
      </c>
      <c r="D186" s="5" t="s">
        <v>56</v>
      </c>
      <c r="E186" s="49">
        <v>2</v>
      </c>
      <c r="F186" s="85"/>
      <c r="G186" s="81"/>
      <c r="H186" s="82">
        <f t="shared" si="59"/>
        <v>0</v>
      </c>
      <c r="I186" s="83">
        <f t="shared" si="60"/>
        <v>0</v>
      </c>
      <c r="J186" s="83">
        <f t="shared" si="61"/>
        <v>0</v>
      </c>
      <c r="K186" s="83">
        <f t="shared" si="62"/>
        <v>0</v>
      </c>
    </row>
    <row r="187" spans="1:11" s="39" customFormat="1" outlineLevel="2" x14ac:dyDescent="0.25">
      <c r="A187" s="74"/>
      <c r="B187" s="20" t="s">
        <v>332</v>
      </c>
      <c r="C187" s="97" t="s">
        <v>402</v>
      </c>
      <c r="D187" s="109" t="s">
        <v>56</v>
      </c>
      <c r="E187" s="110">
        <v>6</v>
      </c>
      <c r="F187" s="85"/>
      <c r="G187" s="81"/>
      <c r="H187" s="111">
        <f t="shared" ref="H187:H188" si="63">SUM(F187:G187)</f>
        <v>0</v>
      </c>
      <c r="I187" s="84">
        <f t="shared" ref="I187:I188" si="64">E187*F187</f>
        <v>0</v>
      </c>
      <c r="J187" s="84">
        <f t="shared" ref="J187:J188" si="65">G187*E187</f>
        <v>0</v>
      </c>
      <c r="K187" s="84">
        <f t="shared" ref="K187:K188" si="66">H187*E187</f>
        <v>0</v>
      </c>
    </row>
    <row r="188" spans="1:11" s="39" customFormat="1" outlineLevel="1" x14ac:dyDescent="0.25">
      <c r="A188" s="74"/>
      <c r="B188" s="20" t="s">
        <v>333</v>
      </c>
      <c r="C188" s="97" t="s">
        <v>336</v>
      </c>
      <c r="D188" s="5" t="s">
        <v>56</v>
      </c>
      <c r="E188" s="49">
        <v>1</v>
      </c>
      <c r="F188" s="85"/>
      <c r="G188" s="81"/>
      <c r="H188" s="82">
        <f t="shared" si="63"/>
        <v>0</v>
      </c>
      <c r="I188" s="83">
        <f t="shared" si="64"/>
        <v>0</v>
      </c>
      <c r="J188" s="83">
        <f t="shared" si="65"/>
        <v>0</v>
      </c>
      <c r="K188" s="83">
        <f t="shared" si="66"/>
        <v>0</v>
      </c>
    </row>
    <row r="189" spans="1:11" s="39" customFormat="1" outlineLevel="1" x14ac:dyDescent="0.25">
      <c r="A189" s="74"/>
      <c r="B189" s="20" t="s">
        <v>334</v>
      </c>
      <c r="C189" s="97" t="s">
        <v>427</v>
      </c>
      <c r="D189" s="5" t="s">
        <v>56</v>
      </c>
      <c r="E189" s="49">
        <v>1</v>
      </c>
      <c r="F189" s="86"/>
      <c r="G189" s="84"/>
      <c r="H189" s="82"/>
      <c r="I189" s="93">
        <f>SUM(I190:I199)</f>
        <v>0</v>
      </c>
      <c r="J189" s="93">
        <f>SUM(J190:J199)</f>
        <v>0</v>
      </c>
      <c r="K189" s="93">
        <f>SUM(K190:K199)</f>
        <v>0</v>
      </c>
    </row>
    <row r="190" spans="1:11" s="39" customFormat="1" ht="18.75" customHeight="1" outlineLevel="2" x14ac:dyDescent="0.25">
      <c r="A190" s="87"/>
      <c r="B190" s="88" t="s">
        <v>403</v>
      </c>
      <c r="C190" s="98" t="s">
        <v>344</v>
      </c>
      <c r="D190" s="89" t="s">
        <v>61</v>
      </c>
      <c r="E190" s="90">
        <v>1</v>
      </c>
      <c r="F190" s="81"/>
      <c r="G190" s="81"/>
      <c r="H190" s="92">
        <f t="shared" ref="H190:H199" si="67">SUM(F190:G190)</f>
        <v>0</v>
      </c>
      <c r="I190" s="91">
        <f t="shared" ref="I190:I199" si="68">E190*F190</f>
        <v>0</v>
      </c>
      <c r="J190" s="91">
        <f t="shared" ref="J190:J199" si="69">G190*E190</f>
        <v>0</v>
      </c>
      <c r="K190" s="91">
        <f t="shared" ref="K190:K199" si="70">H190*E190</f>
        <v>0</v>
      </c>
    </row>
    <row r="191" spans="1:11" s="39" customFormat="1" ht="18.75" customHeight="1" outlineLevel="2" x14ac:dyDescent="0.25">
      <c r="A191" s="87"/>
      <c r="B191" s="88" t="s">
        <v>404</v>
      </c>
      <c r="C191" s="98" t="s">
        <v>345</v>
      </c>
      <c r="D191" s="89" t="s">
        <v>56</v>
      </c>
      <c r="E191" s="90">
        <v>1</v>
      </c>
      <c r="F191" s="81"/>
      <c r="G191" s="81"/>
      <c r="H191" s="92">
        <f t="shared" si="67"/>
        <v>0</v>
      </c>
      <c r="I191" s="91">
        <f t="shared" si="68"/>
        <v>0</v>
      </c>
      <c r="J191" s="91">
        <f t="shared" si="69"/>
        <v>0</v>
      </c>
      <c r="K191" s="91">
        <f t="shared" si="70"/>
        <v>0</v>
      </c>
    </row>
    <row r="192" spans="1:11" s="39" customFormat="1" ht="18.75" customHeight="1" outlineLevel="2" x14ac:dyDescent="0.25">
      <c r="A192" s="87"/>
      <c r="B192" s="88" t="s">
        <v>405</v>
      </c>
      <c r="C192" s="98" t="s">
        <v>373</v>
      </c>
      <c r="D192" s="89" t="s">
        <v>56</v>
      </c>
      <c r="E192" s="90">
        <v>2</v>
      </c>
      <c r="F192" s="81"/>
      <c r="G192" s="81"/>
      <c r="H192" s="92">
        <f t="shared" si="67"/>
        <v>0</v>
      </c>
      <c r="I192" s="91">
        <f t="shared" si="68"/>
        <v>0</v>
      </c>
      <c r="J192" s="91">
        <f t="shared" si="69"/>
        <v>0</v>
      </c>
      <c r="K192" s="91">
        <f t="shared" si="70"/>
        <v>0</v>
      </c>
    </row>
    <row r="193" spans="1:11" s="39" customFormat="1" ht="18.75" customHeight="1" outlineLevel="2" x14ac:dyDescent="0.25">
      <c r="A193" s="87"/>
      <c r="B193" s="88" t="s">
        <v>406</v>
      </c>
      <c r="C193" s="98" t="s">
        <v>374</v>
      </c>
      <c r="D193" s="89" t="s">
        <v>56</v>
      </c>
      <c r="E193" s="90">
        <v>2</v>
      </c>
      <c r="F193" s="81"/>
      <c r="G193" s="81"/>
      <c r="H193" s="92">
        <f t="shared" si="67"/>
        <v>0</v>
      </c>
      <c r="I193" s="91">
        <f t="shared" si="68"/>
        <v>0</v>
      </c>
      <c r="J193" s="91">
        <f t="shared" si="69"/>
        <v>0</v>
      </c>
      <c r="K193" s="91">
        <f t="shared" si="70"/>
        <v>0</v>
      </c>
    </row>
    <row r="194" spans="1:11" s="39" customFormat="1" ht="18.75" customHeight="1" outlineLevel="2" x14ac:dyDescent="0.25">
      <c r="A194" s="87"/>
      <c r="B194" s="88" t="s">
        <v>407</v>
      </c>
      <c r="C194" s="98" t="s">
        <v>346</v>
      </c>
      <c r="D194" s="89" t="s">
        <v>56</v>
      </c>
      <c r="E194" s="90">
        <v>4</v>
      </c>
      <c r="F194" s="81"/>
      <c r="G194" s="81"/>
      <c r="H194" s="92">
        <f t="shared" si="67"/>
        <v>0</v>
      </c>
      <c r="I194" s="91">
        <f t="shared" si="68"/>
        <v>0</v>
      </c>
      <c r="J194" s="91">
        <f t="shared" si="69"/>
        <v>0</v>
      </c>
      <c r="K194" s="91">
        <f t="shared" si="70"/>
        <v>0</v>
      </c>
    </row>
    <row r="195" spans="1:11" s="39" customFormat="1" ht="18.75" customHeight="1" outlineLevel="2" x14ac:dyDescent="0.25">
      <c r="A195" s="87"/>
      <c r="B195" s="88" t="s">
        <v>408</v>
      </c>
      <c r="C195" s="98" t="s">
        <v>351</v>
      </c>
      <c r="D195" s="89" t="s">
        <v>56</v>
      </c>
      <c r="E195" s="90">
        <v>2</v>
      </c>
      <c r="F195" s="81"/>
      <c r="G195" s="81"/>
      <c r="H195" s="92">
        <f t="shared" si="67"/>
        <v>0</v>
      </c>
      <c r="I195" s="91">
        <f t="shared" si="68"/>
        <v>0</v>
      </c>
      <c r="J195" s="91">
        <f t="shared" si="69"/>
        <v>0</v>
      </c>
      <c r="K195" s="91">
        <f t="shared" si="70"/>
        <v>0</v>
      </c>
    </row>
    <row r="196" spans="1:11" s="39" customFormat="1" ht="18.75" customHeight="1" outlineLevel="2" x14ac:dyDescent="0.25">
      <c r="A196" s="87"/>
      <c r="B196" s="88" t="s">
        <v>409</v>
      </c>
      <c r="C196" s="98" t="s">
        <v>347</v>
      </c>
      <c r="D196" s="89" t="s">
        <v>56</v>
      </c>
      <c r="E196" s="90">
        <v>1</v>
      </c>
      <c r="F196" s="81"/>
      <c r="G196" s="81"/>
      <c r="H196" s="92">
        <f t="shared" si="67"/>
        <v>0</v>
      </c>
      <c r="I196" s="91">
        <f t="shared" si="68"/>
        <v>0</v>
      </c>
      <c r="J196" s="91">
        <f t="shared" si="69"/>
        <v>0</v>
      </c>
      <c r="K196" s="91">
        <f t="shared" si="70"/>
        <v>0</v>
      </c>
    </row>
    <row r="197" spans="1:11" s="39" customFormat="1" ht="18.75" customHeight="1" outlineLevel="2" x14ac:dyDescent="0.25">
      <c r="A197" s="87"/>
      <c r="B197" s="88" t="s">
        <v>410</v>
      </c>
      <c r="C197" s="98" t="s">
        <v>348</v>
      </c>
      <c r="D197" s="89" t="s">
        <v>56</v>
      </c>
      <c r="E197" s="90">
        <v>1</v>
      </c>
      <c r="F197" s="81"/>
      <c r="G197" s="81"/>
      <c r="H197" s="92">
        <f t="shared" si="67"/>
        <v>0</v>
      </c>
      <c r="I197" s="91">
        <f t="shared" si="68"/>
        <v>0</v>
      </c>
      <c r="J197" s="91">
        <f t="shared" si="69"/>
        <v>0</v>
      </c>
      <c r="K197" s="91">
        <f t="shared" si="70"/>
        <v>0</v>
      </c>
    </row>
    <row r="198" spans="1:11" s="39" customFormat="1" ht="18.75" customHeight="1" outlineLevel="2" x14ac:dyDescent="0.25">
      <c r="A198" s="87"/>
      <c r="B198" s="88" t="s">
        <v>411</v>
      </c>
      <c r="C198" s="98" t="s">
        <v>349</v>
      </c>
      <c r="D198" s="89" t="s">
        <v>56</v>
      </c>
      <c r="E198" s="90">
        <v>2</v>
      </c>
      <c r="F198" s="81"/>
      <c r="G198" s="81"/>
      <c r="H198" s="92">
        <f t="shared" si="67"/>
        <v>0</v>
      </c>
      <c r="I198" s="91">
        <f t="shared" si="68"/>
        <v>0</v>
      </c>
      <c r="J198" s="91">
        <f t="shared" si="69"/>
        <v>0</v>
      </c>
      <c r="K198" s="91">
        <f t="shared" si="70"/>
        <v>0</v>
      </c>
    </row>
    <row r="199" spans="1:11" s="39" customFormat="1" ht="18.75" customHeight="1" outlineLevel="2" x14ac:dyDescent="0.25">
      <c r="A199" s="87"/>
      <c r="B199" s="88" t="s">
        <v>412</v>
      </c>
      <c r="C199" s="98" t="s">
        <v>350</v>
      </c>
      <c r="D199" s="89" t="s">
        <v>56</v>
      </c>
      <c r="E199" s="90">
        <v>1</v>
      </c>
      <c r="F199" s="81"/>
      <c r="G199" s="81"/>
      <c r="H199" s="92">
        <f t="shared" si="67"/>
        <v>0</v>
      </c>
      <c r="I199" s="91">
        <f t="shared" si="68"/>
        <v>0</v>
      </c>
      <c r="J199" s="91">
        <f t="shared" si="69"/>
        <v>0</v>
      </c>
      <c r="K199" s="91">
        <f t="shared" si="70"/>
        <v>0</v>
      </c>
    </row>
    <row r="200" spans="1:11" s="39" customFormat="1" ht="21" customHeight="1" outlineLevel="1" x14ac:dyDescent="0.25">
      <c r="A200" s="74"/>
      <c r="B200" s="20" t="s">
        <v>335</v>
      </c>
      <c r="C200" s="97" t="s">
        <v>352</v>
      </c>
      <c r="D200" s="5" t="s">
        <v>56</v>
      </c>
      <c r="E200" s="49">
        <v>1</v>
      </c>
      <c r="F200" s="86"/>
      <c r="G200" s="84"/>
      <c r="H200" s="82"/>
      <c r="I200" s="93">
        <f t="shared" ref="I200:K200" si="71">SUM(I201:I205)</f>
        <v>0</v>
      </c>
      <c r="J200" s="93">
        <f t="shared" si="71"/>
        <v>0</v>
      </c>
      <c r="K200" s="93">
        <f t="shared" si="71"/>
        <v>0</v>
      </c>
    </row>
    <row r="201" spans="1:11" s="39" customFormat="1" ht="18.75" customHeight="1" outlineLevel="2" x14ac:dyDescent="0.25">
      <c r="A201" s="87"/>
      <c r="B201" s="88" t="s">
        <v>337</v>
      </c>
      <c r="C201" s="98" t="s">
        <v>353</v>
      </c>
      <c r="D201" s="89" t="s">
        <v>56</v>
      </c>
      <c r="E201" s="90">
        <v>8</v>
      </c>
      <c r="F201" s="81"/>
      <c r="G201" s="81"/>
      <c r="H201" s="92">
        <f t="shared" ref="H201:H206" si="72">SUM(F201:G201)</f>
        <v>0</v>
      </c>
      <c r="I201" s="91">
        <f t="shared" ref="I201:I206" si="73">E201*F201</f>
        <v>0</v>
      </c>
      <c r="J201" s="91">
        <f t="shared" ref="J201:J206" si="74">G201*E201</f>
        <v>0</v>
      </c>
      <c r="K201" s="91">
        <f t="shared" ref="K201:K206" si="75">H201*E201</f>
        <v>0</v>
      </c>
    </row>
    <row r="202" spans="1:11" s="39" customFormat="1" ht="18.75" customHeight="1" outlineLevel="2" x14ac:dyDescent="0.25">
      <c r="A202" s="87"/>
      <c r="B202" s="88" t="s">
        <v>338</v>
      </c>
      <c r="C202" s="98" t="s">
        <v>354</v>
      </c>
      <c r="D202" s="89" t="s">
        <v>56</v>
      </c>
      <c r="E202" s="90">
        <v>16</v>
      </c>
      <c r="F202" s="81"/>
      <c r="G202" s="81"/>
      <c r="H202" s="92">
        <f t="shared" si="72"/>
        <v>0</v>
      </c>
      <c r="I202" s="91">
        <f t="shared" si="73"/>
        <v>0</v>
      </c>
      <c r="J202" s="91">
        <f t="shared" si="74"/>
        <v>0</v>
      </c>
      <c r="K202" s="91">
        <f t="shared" si="75"/>
        <v>0</v>
      </c>
    </row>
    <row r="203" spans="1:11" s="39" customFormat="1" ht="18.75" customHeight="1" outlineLevel="2" x14ac:dyDescent="0.25">
      <c r="A203" s="87"/>
      <c r="B203" s="88" t="s">
        <v>340</v>
      </c>
      <c r="C203" s="98" t="s">
        <v>355</v>
      </c>
      <c r="D203" s="89" t="s">
        <v>56</v>
      </c>
      <c r="E203" s="90">
        <v>4</v>
      </c>
      <c r="F203" s="81"/>
      <c r="G203" s="81"/>
      <c r="H203" s="92">
        <f t="shared" si="72"/>
        <v>0</v>
      </c>
      <c r="I203" s="91">
        <f t="shared" si="73"/>
        <v>0</v>
      </c>
      <c r="J203" s="91">
        <f t="shared" si="74"/>
        <v>0</v>
      </c>
      <c r="K203" s="91">
        <f t="shared" si="75"/>
        <v>0</v>
      </c>
    </row>
    <row r="204" spans="1:11" s="39" customFormat="1" ht="18.75" customHeight="1" outlineLevel="2" x14ac:dyDescent="0.25">
      <c r="A204" s="87"/>
      <c r="B204" s="88" t="s">
        <v>339</v>
      </c>
      <c r="C204" s="98" t="s">
        <v>356</v>
      </c>
      <c r="D204" s="89" t="s">
        <v>56</v>
      </c>
      <c r="E204" s="90">
        <v>4</v>
      </c>
      <c r="F204" s="81"/>
      <c r="G204" s="81"/>
      <c r="H204" s="92">
        <f t="shared" si="72"/>
        <v>0</v>
      </c>
      <c r="I204" s="91">
        <f t="shared" si="73"/>
        <v>0</v>
      </c>
      <c r="J204" s="91">
        <f t="shared" si="74"/>
        <v>0</v>
      </c>
      <c r="K204" s="91">
        <f t="shared" si="75"/>
        <v>0</v>
      </c>
    </row>
    <row r="205" spans="1:11" s="39" customFormat="1" ht="18.75" customHeight="1" outlineLevel="2" x14ac:dyDescent="0.25">
      <c r="A205" s="87"/>
      <c r="B205" s="88" t="s">
        <v>341</v>
      </c>
      <c r="C205" s="98" t="s">
        <v>357</v>
      </c>
      <c r="D205" s="89" t="s">
        <v>56</v>
      </c>
      <c r="E205" s="90">
        <v>12</v>
      </c>
      <c r="F205" s="81"/>
      <c r="G205" s="81"/>
      <c r="H205" s="92">
        <f t="shared" si="72"/>
        <v>0</v>
      </c>
      <c r="I205" s="91">
        <f t="shared" si="73"/>
        <v>0</v>
      </c>
      <c r="J205" s="91">
        <f t="shared" si="74"/>
        <v>0</v>
      </c>
      <c r="K205" s="91">
        <f t="shared" si="75"/>
        <v>0</v>
      </c>
    </row>
    <row r="206" spans="1:11" s="39" customFormat="1" ht="31.5" outlineLevel="1" x14ac:dyDescent="0.25">
      <c r="A206" s="74"/>
      <c r="B206" s="20" t="s">
        <v>342</v>
      </c>
      <c r="C206" s="99" t="s">
        <v>377</v>
      </c>
      <c r="D206" s="5" t="s">
        <v>56</v>
      </c>
      <c r="E206" s="49">
        <v>2</v>
      </c>
      <c r="F206" s="85"/>
      <c r="G206" s="81"/>
      <c r="H206" s="82">
        <f t="shared" si="72"/>
        <v>0</v>
      </c>
      <c r="I206" s="83">
        <f t="shared" si="73"/>
        <v>0</v>
      </c>
      <c r="J206" s="83">
        <f t="shared" si="74"/>
        <v>0</v>
      </c>
      <c r="K206" s="83">
        <f t="shared" si="75"/>
        <v>0</v>
      </c>
    </row>
    <row r="207" spans="1:11" s="39" customFormat="1" outlineLevel="1" x14ac:dyDescent="0.25">
      <c r="A207" s="74"/>
      <c r="B207" s="20" t="s">
        <v>343</v>
      </c>
      <c r="C207" s="97" t="s">
        <v>304</v>
      </c>
      <c r="D207" s="5" t="s">
        <v>61</v>
      </c>
      <c r="E207" s="49">
        <v>1</v>
      </c>
      <c r="F207" s="85"/>
      <c r="G207" s="81"/>
      <c r="H207" s="82">
        <f t="shared" ref="H207" si="76">SUM(F207:G207)</f>
        <v>0</v>
      </c>
      <c r="I207" s="83">
        <f t="shared" ref="I207" si="77">E207*F207</f>
        <v>0</v>
      </c>
      <c r="J207" s="83">
        <f t="shared" ref="J207" si="78">G207*E207</f>
        <v>0</v>
      </c>
      <c r="K207" s="83">
        <f t="shared" ref="K207" si="79">H207*E207</f>
        <v>0</v>
      </c>
    </row>
    <row r="208" spans="1:11" s="37" customFormat="1" x14ac:dyDescent="0.25">
      <c r="A208" s="35"/>
      <c r="B208" s="72" t="s">
        <v>381</v>
      </c>
      <c r="C208" s="70" t="s">
        <v>382</v>
      </c>
      <c r="D208" s="36"/>
      <c r="E208" s="54"/>
      <c r="F208" s="79"/>
      <c r="G208" s="79"/>
      <c r="H208" s="79"/>
      <c r="I208" s="80">
        <f>SUM(I209:I214)</f>
        <v>0</v>
      </c>
      <c r="J208" s="80">
        <f t="shared" ref="J208:K208" si="80">SUM(J209:J214)</f>
        <v>0</v>
      </c>
      <c r="K208" s="80">
        <f t="shared" si="80"/>
        <v>0</v>
      </c>
    </row>
    <row r="209" spans="1:15" s="39" customFormat="1" outlineLevel="1" x14ac:dyDescent="0.25">
      <c r="A209" s="74"/>
      <c r="B209" s="20" t="s">
        <v>383</v>
      </c>
      <c r="C209" s="97" t="s">
        <v>95</v>
      </c>
      <c r="D209" s="5" t="s">
        <v>55</v>
      </c>
      <c r="E209" s="49">
        <v>35</v>
      </c>
      <c r="F209" s="85"/>
      <c r="G209" s="81"/>
      <c r="H209" s="82">
        <f t="shared" ref="H209:H214" si="81">SUM(F209:G209)</f>
        <v>0</v>
      </c>
      <c r="I209" s="83">
        <f t="shared" ref="I209:I214" si="82">E209*F209</f>
        <v>0</v>
      </c>
      <c r="J209" s="83">
        <f t="shared" ref="J209:J214" si="83">G209*E209</f>
        <v>0</v>
      </c>
      <c r="K209" s="83">
        <f t="shared" ref="K209:K214" si="84">H209*E209</f>
        <v>0</v>
      </c>
    </row>
    <row r="210" spans="1:15" s="39" customFormat="1" outlineLevel="1" x14ac:dyDescent="0.25">
      <c r="A210" s="74"/>
      <c r="B210" s="20" t="s">
        <v>384</v>
      </c>
      <c r="C210" s="97" t="s">
        <v>96</v>
      </c>
      <c r="D210" s="5" t="s">
        <v>55</v>
      </c>
      <c r="E210" s="49">
        <v>35</v>
      </c>
      <c r="F210" s="85"/>
      <c r="G210" s="81"/>
      <c r="H210" s="82">
        <f t="shared" si="81"/>
        <v>0</v>
      </c>
      <c r="I210" s="83">
        <f t="shared" si="82"/>
        <v>0</v>
      </c>
      <c r="J210" s="83">
        <f t="shared" si="83"/>
        <v>0</v>
      </c>
      <c r="K210" s="83">
        <f t="shared" si="84"/>
        <v>0</v>
      </c>
    </row>
    <row r="211" spans="1:15" s="39" customFormat="1" outlineLevel="1" x14ac:dyDescent="0.25">
      <c r="A211" s="74"/>
      <c r="B211" s="20" t="s">
        <v>385</v>
      </c>
      <c r="C211" s="97" t="s">
        <v>386</v>
      </c>
      <c r="D211" s="5" t="s">
        <v>22</v>
      </c>
      <c r="E211" s="49">
        <v>209.6</v>
      </c>
      <c r="F211" s="85"/>
      <c r="G211" s="81"/>
      <c r="H211" s="82">
        <f t="shared" si="81"/>
        <v>0</v>
      </c>
      <c r="I211" s="83">
        <f t="shared" si="82"/>
        <v>0</v>
      </c>
      <c r="J211" s="83">
        <f t="shared" si="83"/>
        <v>0</v>
      </c>
      <c r="K211" s="83">
        <f t="shared" si="84"/>
        <v>0</v>
      </c>
    </row>
    <row r="212" spans="1:15" s="39" customFormat="1" outlineLevel="1" x14ac:dyDescent="0.25">
      <c r="A212" s="74"/>
      <c r="B212" s="20" t="s">
        <v>387</v>
      </c>
      <c r="C212" s="97" t="s">
        <v>388</v>
      </c>
      <c r="D212" s="5" t="s">
        <v>22</v>
      </c>
      <c r="E212" s="49">
        <v>192</v>
      </c>
      <c r="F212" s="85"/>
      <c r="G212" s="81"/>
      <c r="H212" s="82">
        <f t="shared" si="81"/>
        <v>0</v>
      </c>
      <c r="I212" s="83">
        <f t="shared" si="82"/>
        <v>0</v>
      </c>
      <c r="J212" s="83">
        <f t="shared" si="83"/>
        <v>0</v>
      </c>
      <c r="K212" s="83">
        <f t="shared" si="84"/>
        <v>0</v>
      </c>
    </row>
    <row r="213" spans="1:15" s="39" customFormat="1" outlineLevel="1" x14ac:dyDescent="0.25">
      <c r="A213" s="74"/>
      <c r="B213" s="20" t="s">
        <v>389</v>
      </c>
      <c r="C213" s="97" t="s">
        <v>390</v>
      </c>
      <c r="D213" s="5" t="s">
        <v>56</v>
      </c>
      <c r="E213" s="49">
        <v>12</v>
      </c>
      <c r="F213" s="85"/>
      <c r="G213" s="81"/>
      <c r="H213" s="82">
        <f t="shared" si="81"/>
        <v>0</v>
      </c>
      <c r="I213" s="83">
        <f t="shared" si="82"/>
        <v>0</v>
      </c>
      <c r="J213" s="83">
        <f t="shared" si="83"/>
        <v>0</v>
      </c>
      <c r="K213" s="83">
        <f t="shared" si="84"/>
        <v>0</v>
      </c>
    </row>
    <row r="214" spans="1:15" s="39" customFormat="1" outlineLevel="1" x14ac:dyDescent="0.25">
      <c r="A214" s="74"/>
      <c r="B214" s="20" t="s">
        <v>391</v>
      </c>
      <c r="C214" s="97" t="s">
        <v>392</v>
      </c>
      <c r="D214" s="5" t="s">
        <v>22</v>
      </c>
      <c r="E214" s="49">
        <v>64</v>
      </c>
      <c r="F214" s="85"/>
      <c r="G214" s="81"/>
      <c r="H214" s="82">
        <f t="shared" si="81"/>
        <v>0</v>
      </c>
      <c r="I214" s="83">
        <f t="shared" si="82"/>
        <v>0</v>
      </c>
      <c r="J214" s="83">
        <f t="shared" si="83"/>
        <v>0</v>
      </c>
      <c r="K214" s="83">
        <f t="shared" si="84"/>
        <v>0</v>
      </c>
    </row>
    <row r="215" spans="1:15" s="39" customFormat="1" x14ac:dyDescent="0.25">
      <c r="A215" s="74"/>
      <c r="B215" s="20"/>
      <c r="C215" s="107" t="s">
        <v>359</v>
      </c>
      <c r="D215" s="5"/>
      <c r="E215" s="49"/>
      <c r="F215" s="86"/>
      <c r="G215" s="84"/>
      <c r="H215" s="82"/>
      <c r="I215" s="83">
        <f>I168+I153+I143+I98+I55+I19+I208</f>
        <v>0</v>
      </c>
      <c r="J215" s="83">
        <f>J168+J153+J143+J98+J55+J19+J208</f>
        <v>0</v>
      </c>
      <c r="K215" s="83">
        <f>K168+K153+K143+K98+K55+K19+K208</f>
        <v>0</v>
      </c>
    </row>
    <row r="216" spans="1:15" s="39" customFormat="1" x14ac:dyDescent="0.25">
      <c r="A216" s="74"/>
      <c r="B216" s="20"/>
      <c r="C216" s="107" t="s">
        <v>358</v>
      </c>
      <c r="D216" s="5"/>
      <c r="E216" s="49"/>
      <c r="F216" s="86"/>
      <c r="G216" s="84"/>
      <c r="H216" s="82"/>
      <c r="I216" s="83"/>
      <c r="J216" s="83"/>
      <c r="K216" s="84">
        <f>ROUND(K215*20/120,2)</f>
        <v>0</v>
      </c>
    </row>
    <row r="217" spans="1:15" s="30" customFormat="1" x14ac:dyDescent="0.25">
      <c r="A217" s="131"/>
      <c r="B217" s="119" t="s">
        <v>360</v>
      </c>
      <c r="C217" s="120"/>
      <c r="D217" s="120"/>
      <c r="E217" s="120"/>
      <c r="F217" s="120"/>
      <c r="G217" s="120"/>
      <c r="H217" s="120"/>
      <c r="I217" s="120"/>
      <c r="J217" s="120"/>
      <c r="K217" s="120"/>
      <c r="N217" s="31"/>
      <c r="O217" s="31"/>
    </row>
    <row r="218" spans="1:15" x14ac:dyDescent="0.25">
      <c r="A218" s="132"/>
      <c r="B218" s="136" t="s">
        <v>19</v>
      </c>
      <c r="C218" s="137"/>
      <c r="D218" s="137"/>
      <c r="E218" s="137"/>
      <c r="F218" s="137"/>
      <c r="G218" s="137"/>
      <c r="H218" s="137"/>
      <c r="I218" s="137"/>
      <c r="J218" s="137"/>
      <c r="K218" s="137"/>
      <c r="N218" s="2"/>
      <c r="O218" s="2"/>
    </row>
    <row r="219" spans="1:15" ht="32.25" customHeight="1" x14ac:dyDescent="0.25">
      <c r="A219" s="132"/>
      <c r="B219" s="136" t="s">
        <v>23</v>
      </c>
      <c r="C219" s="137"/>
      <c r="D219" s="137"/>
      <c r="E219" s="137"/>
      <c r="F219" s="137"/>
      <c r="G219" s="137"/>
      <c r="H219" s="137"/>
      <c r="I219" s="137"/>
      <c r="J219" s="137"/>
      <c r="K219" s="137"/>
      <c r="N219" s="2"/>
      <c r="O219" s="2"/>
    </row>
    <row r="220" spans="1:15" ht="33.75" customHeight="1" x14ac:dyDescent="0.25">
      <c r="A220" s="132"/>
      <c r="B220" s="136" t="s">
        <v>24</v>
      </c>
      <c r="C220" s="137"/>
      <c r="D220" s="137"/>
      <c r="E220" s="137"/>
      <c r="F220" s="137"/>
      <c r="G220" s="137"/>
      <c r="H220" s="137"/>
      <c r="I220" s="137"/>
      <c r="J220" s="137"/>
      <c r="K220" s="137"/>
      <c r="N220" s="2"/>
      <c r="O220" s="2"/>
    </row>
    <row r="221" spans="1:15" ht="33" customHeight="1" x14ac:dyDescent="0.25">
      <c r="A221" s="132"/>
      <c r="B221" s="136" t="s">
        <v>25</v>
      </c>
      <c r="C221" s="137"/>
      <c r="D221" s="137"/>
      <c r="E221" s="137"/>
      <c r="F221" s="137"/>
      <c r="G221" s="137"/>
      <c r="H221" s="137"/>
      <c r="I221" s="137"/>
      <c r="J221" s="137"/>
      <c r="K221" s="137"/>
      <c r="N221" s="2"/>
      <c r="O221" s="2"/>
    </row>
    <row r="222" spans="1:15" ht="32.25" customHeight="1" x14ac:dyDescent="0.25">
      <c r="A222" s="132"/>
      <c r="B222" s="136" t="s">
        <v>18</v>
      </c>
      <c r="C222" s="137"/>
      <c r="D222" s="137"/>
      <c r="E222" s="137"/>
      <c r="F222" s="137"/>
      <c r="G222" s="137"/>
      <c r="H222" s="137"/>
      <c r="I222" s="137"/>
      <c r="J222" s="137"/>
      <c r="K222" s="137"/>
      <c r="N222" s="2"/>
      <c r="O222" s="2"/>
    </row>
    <row r="223" spans="1:15" x14ac:dyDescent="0.25">
      <c r="A223" s="132"/>
      <c r="B223" s="136" t="s">
        <v>26</v>
      </c>
      <c r="C223" s="137"/>
      <c r="D223" s="137"/>
      <c r="E223" s="137"/>
      <c r="F223" s="137"/>
      <c r="G223" s="137"/>
      <c r="H223" s="137"/>
      <c r="I223" s="137"/>
      <c r="J223" s="137"/>
      <c r="K223" s="137"/>
      <c r="N223" s="2"/>
      <c r="O223" s="2"/>
    </row>
    <row r="224" spans="1:15" x14ac:dyDescent="0.25">
      <c r="A224" s="132"/>
      <c r="B224" s="134" t="s">
        <v>38</v>
      </c>
      <c r="C224" s="135"/>
      <c r="D224" s="135"/>
      <c r="E224" s="135"/>
      <c r="F224" s="135"/>
      <c r="G224" s="135"/>
      <c r="H224" s="135"/>
      <c r="I224" s="135"/>
      <c r="J224" s="135"/>
      <c r="K224" s="135"/>
      <c r="N224" s="2"/>
      <c r="O224" s="2"/>
    </row>
    <row r="225" spans="1:15" ht="44.25" customHeight="1" x14ac:dyDescent="0.25">
      <c r="A225" s="132"/>
      <c r="B225" s="136" t="s">
        <v>27</v>
      </c>
      <c r="C225" s="137"/>
      <c r="D225" s="137"/>
      <c r="E225" s="137"/>
      <c r="F225" s="137"/>
      <c r="G225" s="137"/>
      <c r="H225" s="137"/>
      <c r="I225" s="137"/>
      <c r="J225" s="137"/>
      <c r="K225" s="137"/>
      <c r="N225" s="2"/>
      <c r="O225" s="2"/>
    </row>
    <row r="226" spans="1:15" x14ac:dyDescent="0.25">
      <c r="A226" s="132"/>
      <c r="B226" s="134" t="s">
        <v>28</v>
      </c>
      <c r="C226" s="135"/>
      <c r="D226" s="135"/>
      <c r="E226" s="135"/>
      <c r="F226" s="135"/>
      <c r="G226" s="135"/>
      <c r="H226" s="135"/>
      <c r="I226" s="135"/>
      <c r="J226" s="135"/>
      <c r="K226" s="135"/>
      <c r="N226" s="2"/>
      <c r="O226" s="2"/>
    </row>
    <row r="227" spans="1:15" ht="32.25" customHeight="1" x14ac:dyDescent="0.25">
      <c r="A227" s="132"/>
      <c r="B227" s="136" t="s">
        <v>29</v>
      </c>
      <c r="C227" s="137"/>
      <c r="D227" s="137"/>
      <c r="E227" s="137"/>
      <c r="F227" s="137"/>
      <c r="G227" s="137"/>
      <c r="H227" s="137"/>
      <c r="I227" s="137"/>
      <c r="J227" s="137"/>
      <c r="K227" s="137"/>
      <c r="N227" s="2"/>
      <c r="O227" s="2"/>
    </row>
    <row r="228" spans="1:15" ht="48.75" customHeight="1" x14ac:dyDescent="0.25">
      <c r="A228" s="132"/>
      <c r="B228" s="136" t="s">
        <v>39</v>
      </c>
      <c r="C228" s="137"/>
      <c r="D228" s="137"/>
      <c r="E228" s="137"/>
      <c r="F228" s="137"/>
      <c r="G228" s="137"/>
      <c r="H228" s="137"/>
      <c r="I228" s="137"/>
      <c r="J228" s="137"/>
      <c r="K228" s="137"/>
      <c r="N228" s="2"/>
      <c r="O228" s="2"/>
    </row>
    <row r="229" spans="1:15" x14ac:dyDescent="0.25">
      <c r="A229" s="28"/>
      <c r="B229" s="29" t="s">
        <v>30</v>
      </c>
      <c r="C229" s="100"/>
      <c r="D229" s="27"/>
      <c r="E229" s="51"/>
      <c r="F229" s="22"/>
      <c r="G229" s="22"/>
      <c r="H229" s="22"/>
      <c r="I229" s="22"/>
      <c r="J229" s="22"/>
      <c r="K229" s="22"/>
      <c r="N229" s="2"/>
      <c r="O229" s="2"/>
    </row>
    <row r="230" spans="1:15" x14ac:dyDescent="0.25">
      <c r="A230" s="25">
        <v>1</v>
      </c>
      <c r="B230" s="146" t="s">
        <v>17</v>
      </c>
      <c r="C230" s="146"/>
      <c r="D230" s="146"/>
      <c r="E230" s="51"/>
      <c r="F230" s="22"/>
      <c r="G230" s="22"/>
      <c r="H230" s="22"/>
      <c r="I230" s="22"/>
      <c r="J230" s="22"/>
      <c r="K230" s="22"/>
      <c r="N230" s="2"/>
      <c r="O230" s="2"/>
    </row>
    <row r="231" spans="1:15" x14ac:dyDescent="0.25">
      <c r="A231" s="25">
        <v>2</v>
      </c>
      <c r="B231" s="24" t="s">
        <v>16</v>
      </c>
      <c r="C231" s="101"/>
      <c r="D231" s="26"/>
      <c r="E231" s="51"/>
      <c r="F231" s="22"/>
      <c r="G231" s="22"/>
      <c r="H231" s="22"/>
      <c r="I231" s="22"/>
      <c r="J231" s="22"/>
      <c r="K231" s="22"/>
      <c r="N231" s="2"/>
      <c r="O231" s="2"/>
    </row>
    <row r="232" spans="1:15" x14ac:dyDescent="0.25">
      <c r="A232" s="25">
        <v>3</v>
      </c>
      <c r="B232" s="24" t="s">
        <v>15</v>
      </c>
      <c r="C232" s="101"/>
      <c r="D232" s="26"/>
      <c r="E232" s="51"/>
      <c r="F232" s="22"/>
      <c r="G232" s="22"/>
      <c r="H232" s="22"/>
      <c r="I232" s="22"/>
      <c r="J232" s="22"/>
      <c r="K232" s="22"/>
      <c r="N232" s="2"/>
      <c r="O232" s="2"/>
    </row>
    <row r="233" spans="1:15" x14ac:dyDescent="0.25">
      <c r="A233" s="25">
        <v>4</v>
      </c>
      <c r="B233" s="24" t="s">
        <v>31</v>
      </c>
      <c r="C233" s="101"/>
      <c r="D233" s="26"/>
      <c r="E233" s="51"/>
      <c r="F233" s="22"/>
      <c r="G233" s="22"/>
      <c r="H233" s="22"/>
      <c r="I233" s="22"/>
      <c r="J233" s="22"/>
      <c r="K233" s="22"/>
      <c r="N233" s="2"/>
      <c r="O233" s="2"/>
    </row>
    <row r="234" spans="1:15" x14ac:dyDescent="0.25">
      <c r="A234" s="25">
        <v>5</v>
      </c>
      <c r="B234" s="24" t="s">
        <v>32</v>
      </c>
      <c r="C234" s="101"/>
      <c r="D234" s="26"/>
      <c r="E234" s="51"/>
      <c r="F234" s="22"/>
      <c r="G234" s="22"/>
      <c r="H234" s="22"/>
      <c r="I234" s="22"/>
      <c r="J234" s="22"/>
      <c r="K234" s="22"/>
      <c r="N234" s="2"/>
      <c r="O234" s="2"/>
    </row>
    <row r="235" spans="1:15" x14ac:dyDescent="0.25">
      <c r="A235" s="25">
        <v>6</v>
      </c>
      <c r="B235" s="24" t="s">
        <v>33</v>
      </c>
      <c r="C235" s="101"/>
      <c r="D235" s="26"/>
      <c r="E235" s="51"/>
      <c r="F235" s="22"/>
      <c r="G235" s="22"/>
      <c r="H235" s="22"/>
      <c r="I235" s="22"/>
      <c r="J235" s="22"/>
      <c r="K235" s="22"/>
      <c r="N235" s="2"/>
      <c r="O235" s="2"/>
    </row>
    <row r="236" spans="1:15" x14ac:dyDescent="0.25">
      <c r="A236" s="25">
        <v>7</v>
      </c>
      <c r="B236" s="24" t="s">
        <v>34</v>
      </c>
      <c r="C236" s="101"/>
      <c r="D236" s="26"/>
      <c r="E236" s="51"/>
      <c r="F236" s="22"/>
      <c r="G236" s="22"/>
      <c r="H236" s="22"/>
      <c r="I236" s="22"/>
      <c r="J236" s="22"/>
      <c r="K236" s="22"/>
      <c r="N236" s="2"/>
      <c r="O236" s="2"/>
    </row>
    <row r="237" spans="1:15" x14ac:dyDescent="0.25">
      <c r="A237" s="25">
        <v>8</v>
      </c>
      <c r="B237" s="24" t="s">
        <v>35</v>
      </c>
      <c r="C237" s="101"/>
      <c r="D237" s="26"/>
      <c r="E237" s="51"/>
      <c r="F237" s="22"/>
      <c r="G237" s="22"/>
      <c r="H237" s="22"/>
      <c r="I237" s="22"/>
      <c r="J237" s="22"/>
      <c r="K237" s="22"/>
      <c r="N237" s="2"/>
      <c r="O237" s="2"/>
    </row>
    <row r="238" spans="1:15" x14ac:dyDescent="0.25">
      <c r="A238" s="25">
        <v>9</v>
      </c>
      <c r="B238" s="24" t="s">
        <v>36</v>
      </c>
      <c r="C238" s="101"/>
      <c r="D238" s="26"/>
      <c r="E238" s="51"/>
      <c r="F238" s="22"/>
      <c r="G238" s="22"/>
      <c r="H238" s="22"/>
      <c r="I238" s="22"/>
      <c r="J238" s="22"/>
      <c r="K238" s="22"/>
      <c r="N238" s="2"/>
      <c r="O238" s="2"/>
    </row>
    <row r="239" spans="1:15" x14ac:dyDescent="0.25">
      <c r="A239" s="25">
        <v>10</v>
      </c>
      <c r="B239" s="24" t="s">
        <v>37</v>
      </c>
      <c r="C239" s="102"/>
      <c r="D239" s="23"/>
      <c r="E239" s="51"/>
      <c r="F239" s="22"/>
      <c r="G239" s="22"/>
      <c r="H239" s="22"/>
      <c r="I239" s="22"/>
      <c r="J239" s="22"/>
      <c r="K239" s="22"/>
      <c r="N239" s="2"/>
      <c r="O239" s="2"/>
    </row>
    <row r="240" spans="1:15" x14ac:dyDescent="0.25">
      <c r="A240" s="25">
        <v>11</v>
      </c>
      <c r="B240" s="24" t="s">
        <v>375</v>
      </c>
      <c r="C240" s="102"/>
      <c r="D240" s="23"/>
      <c r="E240" s="51"/>
      <c r="F240" s="22"/>
      <c r="G240" s="22"/>
      <c r="H240" s="22"/>
      <c r="I240" s="22"/>
      <c r="J240" s="22"/>
      <c r="K240" s="22"/>
      <c r="N240" s="2"/>
      <c r="O240" s="2"/>
    </row>
    <row r="241" spans="1:12" ht="15.75" customHeight="1" x14ac:dyDescent="0.25">
      <c r="A241" s="25">
        <v>12</v>
      </c>
      <c r="B241" s="24" t="s">
        <v>20</v>
      </c>
      <c r="C241" s="102"/>
      <c r="D241" s="23"/>
      <c r="E241" s="51"/>
      <c r="F241" s="22"/>
      <c r="G241" s="22"/>
      <c r="H241" s="22"/>
      <c r="I241" s="22"/>
      <c r="J241" s="22"/>
      <c r="K241" s="22"/>
    </row>
    <row r="242" spans="1:12" s="21" customFormat="1" x14ac:dyDescent="0.25">
      <c r="A242" s="19"/>
      <c r="B242" s="18"/>
      <c r="C242" s="103"/>
      <c r="D242" s="17"/>
      <c r="E242" s="51"/>
      <c r="F242" s="22"/>
      <c r="G242" s="22"/>
      <c r="H242" s="22"/>
      <c r="I242" s="22"/>
      <c r="J242" s="22"/>
      <c r="K242" s="22"/>
    </row>
    <row r="243" spans="1:12" s="64" customFormat="1" ht="18" customHeight="1" x14ac:dyDescent="0.25">
      <c r="A243" s="60" t="s">
        <v>40</v>
      </c>
      <c r="B243" s="61"/>
      <c r="C243" s="62"/>
      <c r="D243" s="63"/>
      <c r="E243" s="50"/>
      <c r="F243" s="22"/>
      <c r="G243" s="22"/>
      <c r="H243" s="22"/>
      <c r="I243" s="22"/>
      <c r="J243" s="22"/>
      <c r="K243" s="22"/>
    </row>
    <row r="244" spans="1:12" s="30" customFormat="1" ht="12" customHeight="1" x14ac:dyDescent="0.25">
      <c r="A244" s="55"/>
      <c r="B244" s="56"/>
      <c r="C244" s="104"/>
      <c r="D244" s="17"/>
      <c r="E244" s="51"/>
      <c r="F244" s="22"/>
      <c r="G244" s="22"/>
      <c r="H244" s="22"/>
      <c r="I244" s="22"/>
      <c r="J244" s="22"/>
      <c r="K244" s="22"/>
    </row>
    <row r="245" spans="1:12" s="58" customFormat="1" ht="15" customHeight="1" x14ac:dyDescent="0.2">
      <c r="A245" s="57" t="s">
        <v>45</v>
      </c>
      <c r="B245" s="57"/>
      <c r="C245" s="105"/>
      <c r="D245" s="57"/>
      <c r="E245" s="57"/>
      <c r="F245" s="57"/>
      <c r="G245" s="57"/>
      <c r="H245" s="57"/>
      <c r="I245" s="57"/>
      <c r="J245" s="57"/>
      <c r="K245" s="57"/>
      <c r="L245" s="65"/>
    </row>
    <row r="246" spans="1:12" s="58" customFormat="1" ht="12.75" customHeight="1" x14ac:dyDescent="0.2">
      <c r="A246" s="59"/>
      <c r="B246" s="144" t="s">
        <v>46</v>
      </c>
      <c r="C246" s="145"/>
      <c r="D246" s="152"/>
      <c r="E246" s="152"/>
      <c r="F246" s="152"/>
      <c r="G246" s="152"/>
      <c r="H246" s="152"/>
      <c r="I246" s="152"/>
      <c r="J246" s="152"/>
      <c r="K246" s="152"/>
      <c r="L246" s="66"/>
    </row>
    <row r="247" spans="1:12" s="58" customFormat="1" ht="12.75" x14ac:dyDescent="0.2">
      <c r="A247" s="59"/>
      <c r="B247" s="144" t="s">
        <v>47</v>
      </c>
      <c r="C247" s="145"/>
      <c r="D247" s="160"/>
      <c r="E247" s="160"/>
      <c r="F247" s="160"/>
      <c r="G247" s="160"/>
      <c r="H247" s="160"/>
      <c r="I247" s="160"/>
      <c r="J247" s="160"/>
      <c r="K247" s="160"/>
      <c r="L247" s="67"/>
    </row>
    <row r="248" spans="1:12" s="58" customFormat="1" ht="12.75" x14ac:dyDescent="0.2">
      <c r="A248" s="59"/>
      <c r="B248" s="161" t="s">
        <v>48</v>
      </c>
      <c r="C248" s="162"/>
      <c r="D248" s="152"/>
      <c r="E248" s="152"/>
      <c r="F248" s="152"/>
      <c r="G248" s="152"/>
      <c r="H248" s="152"/>
      <c r="I248" s="152"/>
      <c r="J248" s="152"/>
      <c r="K248" s="152"/>
      <c r="L248" s="66"/>
    </row>
    <row r="249" spans="1:12" s="58" customFormat="1" ht="12.75" x14ac:dyDescent="0.2">
      <c r="A249" s="59"/>
      <c r="B249" s="161" t="s">
        <v>49</v>
      </c>
      <c r="C249" s="162"/>
      <c r="D249" s="152"/>
      <c r="E249" s="152"/>
      <c r="F249" s="152"/>
      <c r="G249" s="152"/>
      <c r="H249" s="152"/>
      <c r="I249" s="152"/>
      <c r="J249" s="152"/>
      <c r="K249" s="152"/>
      <c r="L249" s="66"/>
    </row>
    <row r="250" spans="1:12" s="58" customFormat="1" ht="12.75" customHeight="1" x14ac:dyDescent="0.2">
      <c r="A250" s="59"/>
      <c r="B250" s="157" t="s">
        <v>50</v>
      </c>
      <c r="C250" s="159"/>
      <c r="D250" s="160"/>
      <c r="E250" s="160"/>
      <c r="F250" s="160"/>
      <c r="G250" s="160"/>
      <c r="H250" s="160"/>
      <c r="I250" s="160"/>
      <c r="J250" s="160"/>
      <c r="K250" s="160"/>
      <c r="L250" s="67"/>
    </row>
    <row r="251" spans="1:12" s="58" customFormat="1" ht="12.75" customHeight="1" x14ac:dyDescent="0.2">
      <c r="A251" s="59"/>
      <c r="B251" s="144" t="s">
        <v>51</v>
      </c>
      <c r="C251" s="145"/>
      <c r="D251" s="152"/>
      <c r="E251" s="152"/>
      <c r="F251" s="152"/>
      <c r="G251" s="152"/>
      <c r="H251" s="152"/>
      <c r="I251" s="152"/>
      <c r="J251" s="152"/>
      <c r="K251" s="152"/>
      <c r="L251" s="66"/>
    </row>
    <row r="252" spans="1:12" s="58" customFormat="1" ht="12.75" x14ac:dyDescent="0.2">
      <c r="A252" s="59"/>
      <c r="B252" s="144" t="s">
        <v>52</v>
      </c>
      <c r="C252" s="145"/>
      <c r="D252" s="152"/>
      <c r="E252" s="152"/>
      <c r="F252" s="152"/>
      <c r="G252" s="152"/>
      <c r="H252" s="152"/>
      <c r="I252" s="152"/>
      <c r="J252" s="152"/>
      <c r="K252" s="152"/>
      <c r="L252" s="68"/>
    </row>
    <row r="253" spans="1:12" s="58" customFormat="1" ht="12.75" customHeight="1" x14ac:dyDescent="0.2">
      <c r="A253" s="59"/>
      <c r="B253" s="144" t="s">
        <v>53</v>
      </c>
      <c r="C253" s="145"/>
      <c r="D253" s="152"/>
      <c r="E253" s="152"/>
      <c r="F253" s="152"/>
      <c r="G253" s="152"/>
      <c r="H253" s="152"/>
      <c r="I253" s="152"/>
      <c r="J253" s="152"/>
      <c r="K253" s="152"/>
      <c r="L253" s="68"/>
    </row>
    <row r="254" spans="1:12" s="58" customFormat="1" ht="12.75" customHeight="1" x14ac:dyDescent="0.2">
      <c r="A254" s="59"/>
      <c r="B254" s="157" t="s">
        <v>395</v>
      </c>
      <c r="C254" s="158"/>
      <c r="D254" s="152"/>
      <c r="E254" s="152"/>
      <c r="F254" s="152"/>
      <c r="G254" s="152"/>
      <c r="H254" s="152"/>
      <c r="I254" s="152"/>
      <c r="J254" s="152"/>
      <c r="K254" s="152"/>
      <c r="L254" s="68"/>
    </row>
    <row r="255" spans="1:12" s="58" customFormat="1" ht="12.75" customHeight="1" x14ac:dyDescent="0.2">
      <c r="A255" s="59"/>
      <c r="B255" s="157" t="s">
        <v>396</v>
      </c>
      <c r="C255" s="159"/>
      <c r="D255" s="152"/>
      <c r="E255" s="152"/>
      <c r="F255" s="152"/>
      <c r="G255" s="152"/>
      <c r="H255" s="152"/>
      <c r="I255" s="152"/>
      <c r="J255" s="152"/>
      <c r="K255" s="152"/>
      <c r="L255" s="68"/>
    </row>
    <row r="256" spans="1:12" ht="15.75" customHeight="1" x14ac:dyDescent="0.25">
      <c r="A256" s="154" t="s">
        <v>376</v>
      </c>
      <c r="B256" s="154"/>
      <c r="C256" s="154"/>
      <c r="D256" s="154"/>
      <c r="E256" s="154"/>
      <c r="F256" s="154"/>
      <c r="G256" s="154"/>
      <c r="H256" s="154"/>
      <c r="I256" s="154"/>
      <c r="J256" s="154"/>
      <c r="K256" s="154"/>
      <c r="L256" s="13"/>
    </row>
    <row r="257" spans="1:12" x14ac:dyDescent="0.25">
      <c r="A257" s="154"/>
      <c r="B257" s="154"/>
      <c r="C257" s="154"/>
      <c r="D257" s="154"/>
      <c r="E257" s="154"/>
      <c r="F257" s="154"/>
      <c r="G257" s="154"/>
      <c r="H257" s="154"/>
      <c r="I257" s="154"/>
      <c r="J257" s="154"/>
      <c r="K257" s="154"/>
      <c r="L257" s="13"/>
    </row>
    <row r="258" spans="1:12" x14ac:dyDescent="0.25">
      <c r="A258" s="154"/>
      <c r="B258" s="154"/>
      <c r="C258" s="154"/>
      <c r="D258" s="154"/>
      <c r="E258" s="154"/>
      <c r="F258" s="154"/>
      <c r="G258" s="154"/>
      <c r="H258" s="154"/>
      <c r="I258" s="154"/>
      <c r="J258" s="154"/>
      <c r="K258" s="154"/>
      <c r="L258" s="13"/>
    </row>
    <row r="259" spans="1:12" x14ac:dyDescent="0.25">
      <c r="A259" s="154"/>
      <c r="B259" s="154"/>
      <c r="C259" s="154"/>
      <c r="D259" s="154"/>
      <c r="E259" s="154"/>
      <c r="F259" s="154"/>
      <c r="G259" s="154"/>
      <c r="H259" s="154"/>
      <c r="I259" s="154"/>
      <c r="J259" s="154"/>
      <c r="K259" s="154"/>
      <c r="L259" s="13"/>
    </row>
    <row r="260" spans="1:12" x14ac:dyDescent="0.25">
      <c r="A260" s="12"/>
      <c r="B260" s="12"/>
      <c r="C260" s="106"/>
      <c r="D260" s="14"/>
      <c r="E260" s="52"/>
      <c r="F260" s="13"/>
      <c r="G260" s="13"/>
      <c r="H260" s="13"/>
      <c r="I260" s="13"/>
      <c r="J260" s="13"/>
      <c r="K260" s="13"/>
      <c r="L260" s="13"/>
    </row>
    <row r="261" spans="1:12" x14ac:dyDescent="0.25">
      <c r="B261" s="155" t="s">
        <v>14</v>
      </c>
      <c r="C261" s="155"/>
      <c r="D261" s="156" t="s">
        <v>13</v>
      </c>
      <c r="E261" s="156"/>
      <c r="F261" s="156"/>
      <c r="G261" s="156"/>
      <c r="H261" s="156"/>
      <c r="I261" s="156"/>
      <c r="J261" s="156"/>
      <c r="K261" s="156"/>
    </row>
    <row r="262" spans="1:12" x14ac:dyDescent="0.25">
      <c r="B262" s="153" t="s">
        <v>41</v>
      </c>
      <c r="C262" s="153"/>
      <c r="D262" s="153" t="s">
        <v>12</v>
      </c>
      <c r="E262" s="153"/>
      <c r="F262" s="153"/>
      <c r="G262" s="153"/>
      <c r="H262" s="16"/>
      <c r="I262" s="15"/>
      <c r="J262" s="15"/>
      <c r="K262" s="15"/>
    </row>
  </sheetData>
  <autoFilter ref="A18:K241">
    <filterColumn colId="5" showButton="0"/>
    <filterColumn colId="6" showButton="0"/>
  </autoFilter>
  <mergeCells count="67">
    <mergeCell ref="B219:K219"/>
    <mergeCell ref="D246:K246"/>
    <mergeCell ref="B246:C246"/>
    <mergeCell ref="B223:K223"/>
    <mergeCell ref="B220:K220"/>
    <mergeCell ref="B221:K221"/>
    <mergeCell ref="D250:K250"/>
    <mergeCell ref="D248:K248"/>
    <mergeCell ref="D249:K249"/>
    <mergeCell ref="B252:C252"/>
    <mergeCell ref="B250:C250"/>
    <mergeCell ref="B248:C248"/>
    <mergeCell ref="B249:C249"/>
    <mergeCell ref="B253:C253"/>
    <mergeCell ref="D251:K251"/>
    <mergeCell ref="D252:K252"/>
    <mergeCell ref="D253:K253"/>
    <mergeCell ref="B262:C262"/>
    <mergeCell ref="D262:G262"/>
    <mergeCell ref="B251:C251"/>
    <mergeCell ref="A256:K259"/>
    <mergeCell ref="B261:C261"/>
    <mergeCell ref="D261:K261"/>
    <mergeCell ref="B254:C254"/>
    <mergeCell ref="B255:C255"/>
    <mergeCell ref="D254:K254"/>
    <mergeCell ref="D255:K255"/>
    <mergeCell ref="B247:C247"/>
    <mergeCell ref="B228:K228"/>
    <mergeCell ref="B230:D230"/>
    <mergeCell ref="D15:F15"/>
    <mergeCell ref="G8:K8"/>
    <mergeCell ref="G9:K9"/>
    <mergeCell ref="G15:K15"/>
    <mergeCell ref="D12:F12"/>
    <mergeCell ref="D13:F13"/>
    <mergeCell ref="D14:F14"/>
    <mergeCell ref="G10:K10"/>
    <mergeCell ref="G11:K11"/>
    <mergeCell ref="D247:K247"/>
    <mergeCell ref="B227:K227"/>
    <mergeCell ref="B225:K225"/>
    <mergeCell ref="B218:K218"/>
    <mergeCell ref="B217:K217"/>
    <mergeCell ref="D11:F11"/>
    <mergeCell ref="A4:G4"/>
    <mergeCell ref="C6:D6"/>
    <mergeCell ref="G12:K12"/>
    <mergeCell ref="G13:K13"/>
    <mergeCell ref="G14:K14"/>
    <mergeCell ref="D10:F10"/>
    <mergeCell ref="I16:K16"/>
    <mergeCell ref="A217:A228"/>
    <mergeCell ref="F18:H18"/>
    <mergeCell ref="B226:K226"/>
    <mergeCell ref="B222:K222"/>
    <mergeCell ref="B224:K224"/>
    <mergeCell ref="A16:A17"/>
    <mergeCell ref="F16:H16"/>
    <mergeCell ref="E16:E17"/>
    <mergeCell ref="D16:D17"/>
    <mergeCell ref="C16:C17"/>
    <mergeCell ref="B16:B17"/>
    <mergeCell ref="A3:H3"/>
    <mergeCell ref="A9:B9"/>
    <mergeCell ref="D8:F8"/>
    <mergeCell ref="D9:F9"/>
  </mergeCells>
  <pageMargins left="0.23622047244094491" right="0.23622047244094491" top="0.74803149606299213" bottom="0.74803149606299213"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Сети</vt:lpstr>
      <vt:lpstr>Сети!Заголовки_для_печати</vt:lpstr>
      <vt:lpstr>Сети!Область_печати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Лавшук Алексей Александрович</cp:lastModifiedBy>
  <cp:lastPrinted>2024-06-13T11:40:22Z</cp:lastPrinted>
  <dcterms:created xsi:type="dcterms:W3CDTF">2012-02-18T10:18:33Z</dcterms:created>
  <dcterms:modified xsi:type="dcterms:W3CDTF">2024-12-10T10:33:42Z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