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Y:\5 Конкурсы\3 Конкурсы РКС Москва\1. Автозаводская\Черновая отделка\Стяжка\"/>
    </mc:Choice>
  </mc:AlternateContent>
  <bookViews>
    <workbookView xWindow="0" yWindow="0" windowWidth="28800" windowHeight="12300" tabRatio="500"/>
  </bookViews>
  <sheets>
    <sheet name="отделка МОП и апарт." sheetId="21" r:id="rId1"/>
    <sheet name="Лист1" sheetId="22" r:id="rId2"/>
  </sheets>
  <definedNames>
    <definedName name="_xlnm._FilterDatabase" localSheetId="0" hidden="1">'отделка МОП и апарт.'!$A$18:$R$83</definedName>
    <definedName name="_xlnm.Print_Titles" localSheetId="0">'отделка МОП и апарт.'!$16:$16</definedName>
    <definedName name="_xlnm.Print_Area" localSheetId="0">'отделка МОП и апарт.'!$A$1:$R$109</definedName>
  </definedNames>
  <calcPr calcId="162913" fullPrecision="0"/>
</workbook>
</file>

<file path=xl/calcChain.xml><?xml version="1.0" encoding="utf-8"?>
<calcChain xmlns="http://schemas.openxmlformats.org/spreadsheetml/2006/main">
  <c r="O22" i="21" l="1"/>
  <c r="O37" i="21" l="1"/>
  <c r="O36" i="21"/>
  <c r="E37" i="21"/>
  <c r="P37" i="21" s="1"/>
  <c r="E36" i="21"/>
  <c r="P36" i="21" s="1"/>
  <c r="R37" i="21" l="1"/>
  <c r="Q37" i="21"/>
  <c r="R36" i="21"/>
  <c r="P35" i="21"/>
  <c r="Q36" i="21"/>
  <c r="Q35" i="21" l="1"/>
  <c r="R35" i="21"/>
  <c r="O45" i="21"/>
  <c r="O44" i="21"/>
  <c r="O34" i="21" l="1"/>
  <c r="E34" i="21"/>
  <c r="P34" i="21" s="1"/>
  <c r="P33" i="21" s="1"/>
  <c r="O32" i="21"/>
  <c r="E32" i="21"/>
  <c r="Q32" i="21" s="1"/>
  <c r="Q31" i="21" s="1"/>
  <c r="O49" i="21"/>
  <c r="E49" i="21"/>
  <c r="Q49" i="21" s="1"/>
  <c r="O47" i="21"/>
  <c r="E47" i="21"/>
  <c r="Q47" i="21" s="1"/>
  <c r="Q46" i="21" s="1"/>
  <c r="O30" i="21"/>
  <c r="E30" i="21"/>
  <c r="Q30" i="21" s="1"/>
  <c r="Q29" i="21" s="1"/>
  <c r="O28" i="21"/>
  <c r="E28" i="21"/>
  <c r="Q28" i="21" s="1"/>
  <c r="O27" i="21"/>
  <c r="E27" i="21"/>
  <c r="Q27" i="21" s="1"/>
  <c r="O25" i="21"/>
  <c r="E25" i="21"/>
  <c r="Q25" i="21" s="1"/>
  <c r="Q24" i="21" s="1"/>
  <c r="O23" i="21"/>
  <c r="E23" i="21"/>
  <c r="Q23" i="21" s="1"/>
  <c r="E22" i="21"/>
  <c r="E45" i="21"/>
  <c r="E44" i="21"/>
  <c r="R44" i="21" s="1"/>
  <c r="O42" i="21"/>
  <c r="E42" i="21"/>
  <c r="Q42" i="21" s="1"/>
  <c r="O41" i="21"/>
  <c r="E41" i="21"/>
  <c r="Q41" i="21" s="1"/>
  <c r="R58" i="21" l="1"/>
  <c r="R57" i="21"/>
  <c r="R56" i="21"/>
  <c r="R55" i="21"/>
  <c r="R53" i="21"/>
  <c r="R54" i="21"/>
  <c r="R52" i="21"/>
  <c r="P22" i="21"/>
  <c r="R22" i="21"/>
  <c r="Q22" i="21"/>
  <c r="Q21" i="21" s="1"/>
  <c r="Q40" i="21"/>
  <c r="P45" i="21"/>
  <c r="R45" i="21"/>
  <c r="Q45" i="21"/>
  <c r="Q26" i="21"/>
  <c r="Q44" i="21"/>
  <c r="P44" i="21"/>
  <c r="Q48" i="21"/>
  <c r="R32" i="21"/>
  <c r="R31" i="21" s="1"/>
  <c r="R34" i="21"/>
  <c r="R33" i="21" s="1"/>
  <c r="Q34" i="21"/>
  <c r="Q33" i="21" s="1"/>
  <c r="R25" i="21"/>
  <c r="R24" i="21" s="1"/>
  <c r="R49" i="21"/>
  <c r="P32" i="21"/>
  <c r="P31" i="21" s="1"/>
  <c r="R47" i="21"/>
  <c r="R46" i="21" s="1"/>
  <c r="R41" i="21"/>
  <c r="R30" i="21"/>
  <c r="P49" i="21"/>
  <c r="R27" i="21"/>
  <c r="R28" i="21"/>
  <c r="P47" i="21"/>
  <c r="P46" i="21" s="1"/>
  <c r="P27" i="21"/>
  <c r="P28" i="21"/>
  <c r="P30" i="21"/>
  <c r="P29" i="21" s="1"/>
  <c r="R23" i="21"/>
  <c r="P23" i="21"/>
  <c r="P25" i="21"/>
  <c r="P24" i="21" s="1"/>
  <c r="R42" i="21"/>
  <c r="R43" i="21"/>
  <c r="P41" i="21"/>
  <c r="P42" i="21"/>
  <c r="Q20" i="21" l="1"/>
  <c r="Q19" i="21" s="1"/>
  <c r="R21" i="21"/>
  <c r="P26" i="21"/>
  <c r="R48" i="21"/>
  <c r="R40" i="21"/>
  <c r="R39" i="21" s="1"/>
  <c r="R38" i="21" s="1"/>
  <c r="P43" i="21"/>
  <c r="Q43" i="21"/>
  <c r="Q39" i="21" s="1"/>
  <c r="Q38" i="21" s="1"/>
  <c r="P21" i="21"/>
  <c r="P20" i="21" s="1"/>
  <c r="P19" i="21" s="1"/>
  <c r="R26" i="21"/>
  <c r="R29" i="21"/>
  <c r="P40" i="21"/>
  <c r="P48" i="21"/>
  <c r="Q18" i="21" l="1"/>
  <c r="Q50" i="21" s="1"/>
  <c r="P39" i="21"/>
  <c r="P38" i="21" s="1"/>
  <c r="P18" i="21"/>
  <c r="P50" i="21" s="1"/>
  <c r="R20" i="21"/>
  <c r="R19" i="21" s="1"/>
  <c r="R18" i="21" s="1"/>
  <c r="R50" i="21" s="1"/>
  <c r="R51" i="21" s="1"/>
</calcChain>
</file>

<file path=xl/sharedStrings.xml><?xml version="1.0" encoding="utf-8"?>
<sst xmlns="http://schemas.openxmlformats.org/spreadsheetml/2006/main" count="175" uniqueCount="155">
  <si>
    <t>Ед.изм</t>
  </si>
  <si>
    <t>Наименование позиции</t>
  </si>
  <si>
    <t>№ п/п</t>
  </si>
  <si>
    <t>Стоимость на ед. с НДС, руб</t>
  </si>
  <si>
    <t>Стоимость всего с НДС, руб</t>
  </si>
  <si>
    <t xml:space="preserve">Цена работ </t>
  </si>
  <si>
    <t>Материалы</t>
  </si>
  <si>
    <t>Всего</t>
  </si>
  <si>
    <t>Цена материалов</t>
  </si>
  <si>
    <t>1</t>
  </si>
  <si>
    <r>
      <t xml:space="preserve">_____________ </t>
    </r>
    <r>
      <rPr>
        <b/>
        <sz val="12"/>
        <rFont val="Times New Roman"/>
        <family val="1"/>
        <charset val="204"/>
      </rPr>
      <t xml:space="preserve">. . </t>
    </r>
    <r>
      <rPr>
        <sz val="12"/>
        <rFont val="Times New Roman"/>
        <family val="2"/>
        <charset val="204"/>
      </rPr>
      <t xml:space="preserve">
М.П.</t>
    </r>
  </si>
  <si>
    <t>Подрядчик
ООО ""
Генеральный директор</t>
  </si>
  <si>
    <t>Генподрядчик
ООО "РКС-Строй"
Генеральный директор</t>
  </si>
  <si>
    <t>- Объемы работ принимаются фактически выполнненые.</t>
  </si>
  <si>
    <t>- Перерасход материалов, в т.ч. на раскрой, запас, некратные места, трудновосполнимые потери и т.п.</t>
  </si>
  <si>
    <t>В единичных расценках учтены следующие  расходы:</t>
  </si>
  <si>
    <t xml:space="preserve"> Единичные цены твердые и фиксированные на весь период работ.</t>
  </si>
  <si>
    <t>6.  В случае обнаружения не соответствия в проектном решении, или в техническом регламенте, или в инструкциях производителя требований ГОСТ и СНиП предъявленных к конструкциям или материалам, их необходимо согласовать с заказчиком и в подсчете объемов учесть правильное решение.</t>
  </si>
  <si>
    <t>2. Коммерческое предложение включает все мероприятия, связанные с производством работ в зимний период.</t>
  </si>
  <si>
    <t>- Учтены все возможные удорожания стоимости работ и технические сложности.</t>
  </si>
  <si>
    <t>м2</t>
  </si>
  <si>
    <t>3.  Все виды работ, оборудование, затраты необходимые для выполнения такелажных и монтажных работ, а так же горизонтальная и вертикальной транспортировка материалов и оборудования по стройплощадке и около нее к месту проведения СМР следует включить в единичные расценки.</t>
  </si>
  <si>
    <t xml:space="preserve">4. В стоимости материалов должны быть учтены затраты на приобретение, транспортные расходы (доставка до приобъектного склада), стоимость тары, складские, заготовительные расходы, стоимость погрузо-разгрузочных работ. Все материалы и элементы крепления применяются в соответствии с техническими регламентами, инструкциями производителя, ГОСТ, СНиП, СП и включены в коммерческое предложение.                     </t>
  </si>
  <si>
    <t>5.  Все инструменты, оборудование и защитные устройства, необходимые для выполнения монтажных работ в соответствие с техническими регламентами и инструкциями производителя, а так же в соответствии с Правилами пожарной безопасности и Безопасности труда в строительстве, в расчете на единицу измерения, включить в коммерческое предложение.</t>
  </si>
  <si>
    <t>9.  Подрядчик несет полную ответственность за сохранность выполненных работ и использованных материалов другими участниками строительства, в случае повреждения. Применение защитных укрытий, настилов, ограждений, улавливателей от падения должно быть включено в расценку коммерческого предложения.                                                                                                                                                                                                                                                                                                                                                                                                                                                                                                                                                                                                                                                                                                                                                                                                                     10. Разработка технологической документации (ППР, технологических карт), включая согласование в соответствующих организациях, обязательна при производстве работ на стройплощадке и включена в стоимость работ.</t>
  </si>
  <si>
    <t>11. Работы по необходимым испытаниям,  включены в единичные цены Предложения, учтены и отдельно оплачиваться не будут</t>
  </si>
  <si>
    <t>12. Подрядчик своими силами и за свой счёт выполняет все мероприятия по мобилизации/демобилизации, в т. ч. доставка необходимого количества мобильных зданий на стройплощадку, разгрузка, монтаж, организация энергоснабжения и освещения непосредственно рабочих мест от точек подключения, предоставляемых Заказчиком и проч. Данные работы должны быть включены в единичные цены Предложения, учтены и отдельно оплачиваться не будут.</t>
  </si>
  <si>
    <t xml:space="preserve">Субподрядчиком подтверждается и учтено в единичных расценках и Цене работ: </t>
  </si>
  <si>
    <t>- Расходы на геодезическое сопровождение и исполнительную документацию.</t>
  </si>
  <si>
    <t>- Расходы на мобилизацию/демобилизацию.</t>
  </si>
  <si>
    <t>- Расходы на охрану труда, защитные мероприятия и средства подмащивания.</t>
  </si>
  <si>
    <t>- Расходы на разработку ППР и согласование в установленном порядке.</t>
  </si>
  <si>
    <t>- Расходы на доставку, разгрузку материалов, перемещение на объекте,  подачу в зону производства работ.</t>
  </si>
  <si>
    <t>- Включена вся необходимая строительная техника, оборудование, материалы.</t>
  </si>
  <si>
    <t>- Удержание на гарантийный период (возврат гарантийного удержания через 12 месяцев с даты подписания последней КС.) - 5 % от стоимости СМР.</t>
  </si>
  <si>
    <t>8.  Перерасход материалов и расход при монтаже должны быть включены в единичные расценки и НЕ оплачиваются отдельно.</t>
  </si>
  <si>
    <t>13. В стоимость входит геодезическое сопровождение  и исполнительная документация. До начала работ Субподрядчик обязан произвести натурный обмер, ознакомиться с условиями стройплощадки и, при необходимости,  выполнить исполнительную геодезическую съёмку. Подрядчик за свой счёт выполняет все необходимые геодезические работы до и во время выполнения всего комплекса работ, в т.ч. разметочные работы, исполнительные съёмки, фотофиксации и прочее, а также оформляет исполнительную документацию в полном объёме согласно действующих норм (в т.ч. ведёт журналы соответствующих видов работ). Данные работы должны быть включены в единичные цены Предложения, учтены и отдельно оплачиваться не будут.</t>
  </si>
  <si>
    <t>Цены на материалы указаны с учётом НДС (20%) и доставкой на Объект</t>
  </si>
  <si>
    <t>Субподрядчик безоговорочно подтверждает, что он в полном объеме понял техническое, коммерческое и правовое содержание состава работ; выяснил все возможные неясности и вопросы с ответственными представителями Генподрядчика до составления договора подряда и учел их в своих ценах; посетил объект, ему ясны все вопросы связаные с доставкой/разгрузкой/вывозом материала, водоснобжения, электроснабжением, водоотведением и прочие вопросы прямо или косвенно влияющие на производстов работ. Субподрядчик подтверждает что он осмотрел место производство работ, подрядчик не будет увеличивать единичные расценки данной ведомости объемов работ, т.е. обязуется выполнить весь комплекс работ указаный в данном перечне без изменения цены. Субподрядчик уполномочен и способен в полном объеме своевременно и с должным качеством выполнить заявленные  работы и располагает необходимыми ресурсами в отношении производственной организации, капиталовооруженности, менеджмента, персонала, оборудования и инструмента.</t>
  </si>
  <si>
    <r>
      <t xml:space="preserve">___________________ </t>
    </r>
    <r>
      <rPr>
        <b/>
        <sz val="12"/>
        <rFont val="Times New Roman"/>
        <family val="1"/>
        <charset val="204"/>
      </rPr>
      <t xml:space="preserve">А. Ю. Поташев </t>
    </r>
    <r>
      <rPr>
        <sz val="12"/>
        <rFont val="Times New Roman"/>
        <family val="2"/>
        <charset val="204"/>
      </rPr>
      <t xml:space="preserve">
М.П.</t>
    </r>
  </si>
  <si>
    <t>Наименование контрагента</t>
  </si>
  <si>
    <t>Ячейки, выделенные данным цветом - обязательны к заполнению</t>
  </si>
  <si>
    <t>ИНН</t>
  </si>
  <si>
    <t>Адрес (юр., факт.)</t>
  </si>
  <si>
    <t>ФИО Ген. Директора</t>
  </si>
  <si>
    <t>Контактное лицо (ФИО, должность, моб. телефон, почта)</t>
  </si>
  <si>
    <t>Телефон компании</t>
  </si>
  <si>
    <t>Электронный адрес компании</t>
  </si>
  <si>
    <t>Сайт компании</t>
  </si>
  <si>
    <t>Объект: Здание краткосрочного пребывания гостиничного типа,  на земельном участке с кадастровым номером 77:05:0002002:32, имеющем адресный ориентир: ул. Автозаводская, вл. 24, корп.1</t>
  </si>
  <si>
    <t>Форма коммерческого предложения</t>
  </si>
  <si>
    <t>Дополнительная информация:</t>
  </si>
  <si>
    <t>Общий срок выполнения работ , календарных дней</t>
  </si>
  <si>
    <t>Необходимое авансирование, руб.:</t>
  </si>
  <si>
    <t xml:space="preserve"> - аванс на мобилизацию:</t>
  </si>
  <si>
    <t>Срок возврата 5% гарантийного удержания</t>
  </si>
  <si>
    <t>12 месяцев с даты подписания последней КС</t>
  </si>
  <si>
    <t>Готовность выхода на строительную площадку по гарантийному письму (да/нет)</t>
  </si>
  <si>
    <t>да/нет (выбрать нужное)</t>
  </si>
  <si>
    <t>Гарантийный срок , мес</t>
  </si>
  <si>
    <t>60</t>
  </si>
  <si>
    <t>СРО</t>
  </si>
  <si>
    <t>№ _______________ от __________ г.</t>
  </si>
  <si>
    <t>Классификатор</t>
  </si>
  <si>
    <t>Устройство экструдированного пенополистирова Технониколь Carbon Prof (или аналог) на подготовленное основание толщ. 80 мм</t>
  </si>
  <si>
    <t>Согласие с типовой формой договора Заказчика (да)</t>
  </si>
  <si>
    <t>4.8</t>
  </si>
  <si>
    <t>Итого с НДС</t>
  </si>
  <si>
    <t>в том числе НДС 20%</t>
  </si>
  <si>
    <t>Согласие в подписание договора электронной цифровой подписью (да/нет)</t>
  </si>
  <si>
    <t>Кол-во общее</t>
  </si>
  <si>
    <t>Корпус 1</t>
  </si>
  <si>
    <t>Секция 1</t>
  </si>
  <si>
    <t>Секция 2</t>
  </si>
  <si>
    <t>Секция 3</t>
  </si>
  <si>
    <t>Корпус 2</t>
  </si>
  <si>
    <t>Корпус 3</t>
  </si>
  <si>
    <t>Тип пола П-8.1 (МОП 2 этаж)</t>
  </si>
  <si>
    <t>Тип пола П-8.2 (МОП 3-16 этаж)</t>
  </si>
  <si>
    <t>Тип пола П-9.1 (ПУИ 2 этаж)</t>
  </si>
  <si>
    <t>Тип пола П-9.2 (ПУИ 3-16 этаж)</t>
  </si>
  <si>
    <t>Устройство черновой отделки пола пом. МОП, ПУИ, ЛК</t>
  </si>
  <si>
    <t>Тип пола П-7 (сан узлы 2 этаж)</t>
  </si>
  <si>
    <t>Тип пола П-11 (сан узлы 3-16 этаж)</t>
  </si>
  <si>
    <t>Тип пола П-3.2 (промежуточные площадки ЛК 1-16 этаж)</t>
  </si>
  <si>
    <t>Тип пола П-12 (площадки ЛК 1-16 этаж)</t>
  </si>
  <si>
    <t>1. В единичных расценках учтена последовательность операций и трудозатраты по устройству стяжек.</t>
  </si>
  <si>
    <t>Секция 4</t>
  </si>
  <si>
    <t>Секция 5</t>
  </si>
  <si>
    <t>Секция 6</t>
  </si>
  <si>
    <t>Секция 7</t>
  </si>
  <si>
    <t>Сопутствующие работы</t>
  </si>
  <si>
    <t>Увлажнение и защита стяжки на время твердения полиэтиленовой пленкой</t>
  </si>
  <si>
    <t>Нарезка швов</t>
  </si>
  <si>
    <t>компл.</t>
  </si>
  <si>
    <t>Тип пола П-6, П-7.1 (жилые комнаты и кухонные зоны 2 этаж)</t>
  </si>
  <si>
    <t>Тип пола П-10, П-11.1 (жилые комнаты и кухонные зоны 3-16 этаж)</t>
  </si>
  <si>
    <t>Устройство полусухой стяжки на подготовленное основание, армированная сеткой Ø5Вр-I 100х100 мм (ГОСТ 8478-81) и фиброволокном - 55 мм из следующих материалов:
- песок мытый;
- цемент М500 Д20;
- фиброволокно;
- сетка 5Вр-I 100х100 мм</t>
  </si>
  <si>
    <t>Устройство полусухой стяжки на подготовленное основание, армированная сеткой Ø5Вр-I 100х100 мм (ГОСТ 8478-81) и фиброволокном - 57 мм из следующих материалов:
- песок мытый;
- цемент М500 Д20;
- фиброволокно;
- сетка 5Вр-I 100х100 мм</t>
  </si>
  <si>
    <t>Устройство облегченной стяжки на подготовленное основание (ГОСТ 31358-2019) - 137 мм из следубщих материалов:
- грунтовка;
- пенополистирол "Политерм";
- песок мытый;
- цемент М500 Д20;</t>
  </si>
  <si>
    <t>Устройство полусухой стяжки на подготовленное основание, армированная сеткой Ø5Вр-I 100х100 мм (ГОСТ 8478-81) и фиброволокном - 57 мм из следующих материалов:
- грунтовка;
- песок мытый;
- цемент М500 Д20;
- фиброволокно;
- сетка 5Вр-I 100х100 мм</t>
  </si>
  <si>
    <t>Устройство облегченной стяжки на подготовленное основание (ГОСТ 31358-2019) - 135 мм из следубщих материалов:
- грунтовка;
- пенополистирол "Политерм";
- песок мытый;
- цемент М500 Д20;</t>
  </si>
  <si>
    <t>Устройство стяжки на подготовленное основание, из ц/п раствора М150, армированная с добавлением фиброволокна (ГОСТ 8478-81) - 17 мм из следующих материалов:
- грунтовка;
- песок мытый;
- цемент М500 Д20;
- фиброволокно</t>
  </si>
  <si>
    <t>Устройство стяжки на подготовленное основание, из ц/п раствора М150, армированная сеткой Ø5Вр-I 100х100 мм (ГОСТ 8478-81) с добавлением фиброволокна - 137 мм из следующих материалов:
- грунтовка;
- песок мытый;
- цемент М500 Д20;
- фиброволокно;
- сетка 5Вр-I 100х100 мм</t>
  </si>
  <si>
    <t>Устройство облегченной стяжки на подготовленное основание (ГОСТ 31358-2019) - 130 мм из следубщих материалов:
- грунтовка;
- пенополистирол "Политерм";
- песок мытый;
- цемент М500 Д20;</t>
  </si>
  <si>
    <t>Устройство полусухой стяжки на подготовленное основание, армированная сеткой Ø5Вр-I 100х100 мм (ГОСТ 8478-81) и фиброволокном - 50 мм из следующих материалов:
- песок мытый;
- цемент М500 Д20;
- фиброволокно;
- сетка 5Вр-I 100х100 мм</t>
  </si>
  <si>
    <t>Отделка МОП</t>
  </si>
  <si>
    <t>4.8.1.2</t>
  </si>
  <si>
    <t>4.8.1.2.1</t>
  </si>
  <si>
    <t>4.8.3</t>
  </si>
  <si>
    <t>Отделка апартаментов</t>
  </si>
  <si>
    <t>Устройство черновой отделки пола апартаментов</t>
  </si>
  <si>
    <t>4.8.3.1</t>
  </si>
  <si>
    <t>Отделка</t>
  </si>
  <si>
    <r>
      <t xml:space="preserve">Наименование работ: </t>
    </r>
    <r>
      <rPr>
        <b/>
        <sz val="13"/>
        <color theme="1"/>
        <rFont val="Times New Roman"/>
        <family val="1"/>
        <charset val="204"/>
      </rPr>
      <t>Полный комплекс работ по устройству стяжек корпусов 1-3 (2 - 16 этажи)</t>
    </r>
  </si>
  <si>
    <t>2</t>
  </si>
  <si>
    <t>3</t>
  </si>
  <si>
    <t>3.1</t>
  </si>
  <si>
    <t>3.1.1</t>
  </si>
  <si>
    <t>3.1.2</t>
  </si>
  <si>
    <t>3.2</t>
  </si>
  <si>
    <t>3.2.1</t>
  </si>
  <si>
    <t>3.3</t>
  </si>
  <si>
    <t>3.3.1</t>
  </si>
  <si>
    <t>3.3.2</t>
  </si>
  <si>
    <t>3.4</t>
  </si>
  <si>
    <t>3.4.1</t>
  </si>
  <si>
    <t>3.5</t>
  </si>
  <si>
    <t>3.5.1</t>
  </si>
  <si>
    <t>3.6</t>
  </si>
  <si>
    <t>3.6.1</t>
  </si>
  <si>
    <t>3.7</t>
  </si>
  <si>
    <t>3.7.1</t>
  </si>
  <si>
    <t>3.7.2</t>
  </si>
  <si>
    <t>4</t>
  </si>
  <si>
    <t>5</t>
  </si>
  <si>
    <t>5.1</t>
  </si>
  <si>
    <t>5.1.1</t>
  </si>
  <si>
    <t>5.1.2</t>
  </si>
  <si>
    <t>5.2</t>
  </si>
  <si>
    <t>5.2.1</t>
  </si>
  <si>
    <t>5.2.2</t>
  </si>
  <si>
    <t>5.3</t>
  </si>
  <si>
    <t>5.3.1</t>
  </si>
  <si>
    <t>5.4</t>
  </si>
  <si>
    <t>5.4.1</t>
  </si>
  <si>
    <t>7. Подсчет объемов работ производится по рабочим чертежам. Единичные расценки фиксируются на весь период выполнения работ по Договору.</t>
  </si>
  <si>
    <t xml:space="preserve"> - аванс на материалы (оплата по распредписьмам):</t>
  </si>
  <si>
    <t>в том числе Корпус 1, секция 1</t>
  </si>
  <si>
    <t>в том числе Корпус 1, секция 2</t>
  </si>
  <si>
    <t>в том числе Корпус 1, секция 3</t>
  </si>
  <si>
    <t>в том числе Корпус 2, секция 4</t>
  </si>
  <si>
    <t>в том числе Корпус 2, секция 5</t>
  </si>
  <si>
    <t>в том числе Корпус 3, секция 6</t>
  </si>
  <si>
    <t>в том числе Корпус 3, секция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</si>
</sst>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32"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name val="Times New Roman"/>
      <family val="1"/>
      <charset val="204"/>
    </font>
    <font>
      <sz val="11"/>
      <color indexed="8"/>
      <name val="Times New Roman"/>
      <family val="1"/>
      <charset val="204"/>
    </font>
    <font>
      <sz val="11"/>
      <name val="Times New Roman"/>
      <family val="1"/>
      <charset val="204"/>
    </font>
    <font>
      <b/>
      <sz val="11"/>
      <color theme="1"/>
      <name val="Times New Roman"/>
      <family val="1"/>
      <charset val="204"/>
    </font>
    <font>
      <b/>
      <sz val="11"/>
      <name val="Times New Roman"/>
      <family val="1"/>
      <charset val="204"/>
    </font>
    <font>
      <sz val="10"/>
      <name val="Arial"/>
      <family val="2"/>
      <charset val="204"/>
    </font>
    <font>
      <sz val="10"/>
      <name val="Arial Cyr"/>
      <charset val="204"/>
    </font>
    <font>
      <b/>
      <sz val="18"/>
      <name val="Times New Roman"/>
      <family val="1"/>
      <charset val="204"/>
    </font>
    <font>
      <b/>
      <sz val="12"/>
      <name val="Times New Roman"/>
      <family val="1"/>
      <charset val="204"/>
    </font>
    <font>
      <sz val="12"/>
      <color theme="1"/>
      <name val="Times New Roman"/>
      <family val="2"/>
      <charset val="204"/>
    </font>
    <font>
      <sz val="12"/>
      <name val="Times New Roman"/>
      <family val="2"/>
      <charset val="204"/>
    </font>
    <font>
      <b/>
      <sz val="12"/>
      <name val="Times New Roman"/>
      <family val="2"/>
      <charset val="204"/>
    </font>
    <font>
      <b/>
      <sz val="10"/>
      <name val="Arial"/>
      <family val="2"/>
      <charset val="204"/>
    </font>
    <font>
      <sz val="10"/>
      <name val="Helv"/>
    </font>
    <font>
      <b/>
      <sz val="10"/>
      <name val="Helv"/>
    </font>
    <font>
      <b/>
      <sz val="10"/>
      <name val="Arial Cyr"/>
      <charset val="204"/>
    </font>
    <font>
      <b/>
      <sz val="11"/>
      <name val="Arial"/>
      <family val="2"/>
      <charset val="204"/>
    </font>
    <font>
      <sz val="11"/>
      <name val="Arial"/>
      <family val="2"/>
      <charset val="204"/>
    </font>
    <font>
      <sz val="12"/>
      <color theme="1"/>
      <name val="Times New Roman"/>
      <family val="1"/>
      <charset val="204"/>
    </font>
    <font>
      <sz val="8"/>
      <name val="Times New Roman"/>
      <family val="1"/>
      <charset val="204"/>
    </font>
    <font>
      <b/>
      <sz val="10"/>
      <name val="Times New Roman"/>
      <family val="1"/>
      <charset val="204"/>
    </font>
    <font>
      <sz val="10"/>
      <name val="Times New Roman"/>
      <family val="1"/>
      <charset val="204"/>
    </font>
    <font>
      <b/>
      <sz val="12"/>
      <color indexed="8"/>
      <name val="Times New Roman"/>
      <family val="1"/>
      <charset val="204"/>
    </font>
    <font>
      <sz val="12"/>
      <color indexed="8"/>
      <name val="Times New Roman"/>
      <family val="1"/>
      <charset val="204"/>
    </font>
    <font>
      <b/>
      <sz val="12"/>
      <color rgb="FFFF0000"/>
      <name val="Times New Roman"/>
      <family val="1"/>
      <charset val="204"/>
    </font>
    <font>
      <b/>
      <sz val="13"/>
      <color theme="1"/>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FF"/>
        <bgColor auto="1"/>
      </patternFill>
    </fill>
    <fill>
      <patternFill patternType="solid">
        <fgColor rgb="FF00B050"/>
        <bgColor indexed="64"/>
      </patternFill>
    </fill>
    <fill>
      <patternFill patternType="solid">
        <fgColor rgb="FF00B050"/>
        <bgColor rgb="FFF7CAAD"/>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3">
    <xf numFmtId="0" fontId="0" fillId="0" borderId="0"/>
    <xf numFmtId="0" fontId="11" fillId="0" borderId="0"/>
    <xf numFmtId="0" fontId="12" fillId="0" borderId="0"/>
    <xf numFmtId="0" fontId="4" fillId="0" borderId="0"/>
    <xf numFmtId="0" fontId="3" fillId="0" borderId="0"/>
    <xf numFmtId="43" fontId="15" fillId="0" borderId="0" applyFont="0" applyFill="0" applyBorder="0" applyAlignment="0" applyProtection="0"/>
    <xf numFmtId="0" fontId="2" fillId="0" borderId="0"/>
    <xf numFmtId="0" fontId="1" fillId="0" borderId="0"/>
    <xf numFmtId="0" fontId="1" fillId="0" borderId="0"/>
    <xf numFmtId="43" fontId="15" fillId="0" borderId="0" applyFont="0" applyFill="0" applyBorder="0" applyAlignment="0" applyProtection="0"/>
    <xf numFmtId="0" fontId="1" fillId="0" borderId="0"/>
    <xf numFmtId="0" fontId="12" fillId="0" borderId="0"/>
    <xf numFmtId="0" fontId="11" fillId="0" borderId="0"/>
  </cellStyleXfs>
  <cellXfs count="198">
    <xf numFmtId="0" fontId="0" fillId="0" borderId="0" xfId="0"/>
    <xf numFmtId="49" fontId="0" fillId="2" borderId="0" xfId="0" applyNumberFormat="1" applyFill="1" applyAlignment="1">
      <alignment wrapText="1"/>
    </xf>
    <xf numFmtId="49" fontId="5" fillId="2" borderId="0" xfId="0" applyNumberFormat="1" applyFont="1" applyFill="1" applyAlignment="1">
      <alignment wrapText="1"/>
    </xf>
    <xf numFmtId="49" fontId="0" fillId="2" borderId="0" xfId="0" applyNumberFormat="1" applyFill="1" applyAlignment="1">
      <alignment horizontal="center" vertical="center" wrapText="1"/>
    </xf>
    <xf numFmtId="49" fontId="0" fillId="3" borderId="0" xfId="0" applyNumberFormat="1" applyFill="1" applyAlignment="1">
      <alignment horizontal="center" vertical="center" wrapText="1"/>
    </xf>
    <xf numFmtId="49" fontId="0" fillId="0" borderId="0" xfId="0" applyNumberFormat="1" applyAlignment="1">
      <alignment wrapText="1"/>
    </xf>
    <xf numFmtId="4" fontId="9" fillId="0" borderId="7" xfId="0" applyNumberFormat="1" applyFont="1" applyBorder="1" applyAlignment="1" applyProtection="1">
      <alignment horizontal="center" vertical="center" wrapText="1"/>
      <protection locked="0"/>
    </xf>
    <xf numFmtId="4" fontId="9" fillId="0" borderId="1" xfId="0" applyNumberFormat="1" applyFont="1" applyBorder="1" applyAlignment="1" applyProtection="1">
      <alignment horizontal="center" vertical="center" wrapText="1"/>
      <protection locked="0"/>
    </xf>
    <xf numFmtId="4" fontId="9" fillId="0" borderId="2" xfId="0" applyNumberFormat="1" applyFont="1" applyBorder="1" applyAlignment="1" applyProtection="1">
      <alignment horizontal="center" vertical="center" wrapText="1"/>
      <protection locked="0"/>
    </xf>
    <xf numFmtId="4" fontId="9" fillId="0" borderId="1" xfId="0" applyNumberFormat="1" applyFont="1" applyBorder="1" applyAlignment="1">
      <alignment horizontal="center" vertical="center" wrapText="1"/>
    </xf>
    <xf numFmtId="4" fontId="9" fillId="0" borderId="2" xfId="0" applyNumberFormat="1" applyFont="1" applyBorder="1" applyAlignment="1">
      <alignment horizontal="center" vertical="center" wrapText="1"/>
    </xf>
    <xf numFmtId="49" fontId="0" fillId="3" borderId="0" xfId="0" applyNumberFormat="1" applyFill="1" applyBorder="1" applyAlignment="1">
      <alignment horizontal="center" vertical="center" wrapText="1"/>
    </xf>
    <xf numFmtId="49" fontId="0" fillId="2" borderId="0" xfId="0" applyNumberFormat="1" applyFill="1" applyBorder="1" applyAlignment="1">
      <alignment wrapText="1"/>
    </xf>
    <xf numFmtId="49" fontId="0" fillId="2" borderId="0" xfId="0" applyNumberFormat="1" applyFill="1" applyBorder="1" applyAlignment="1">
      <alignment horizontal="center" vertical="center" wrapText="1"/>
    </xf>
    <xf numFmtId="49" fontId="16" fillId="2" borderId="0" xfId="0" applyNumberFormat="1" applyFont="1" applyFill="1" applyAlignment="1">
      <alignment vertical="center" wrapText="1"/>
    </xf>
    <xf numFmtId="49" fontId="6" fillId="2" borderId="0" xfId="0" applyNumberFormat="1" applyFont="1" applyFill="1" applyAlignment="1">
      <alignment wrapText="1"/>
    </xf>
    <xf numFmtId="2" fontId="18" fillId="0" borderId="0" xfId="6" applyNumberFormat="1" applyFont="1" applyAlignment="1">
      <alignment wrapText="1"/>
    </xf>
    <xf numFmtId="0" fontId="11" fillId="0" borderId="0" xfId="6" applyFont="1" applyAlignment="1">
      <alignment wrapText="1"/>
    </xf>
    <xf numFmtId="49" fontId="11" fillId="0" borderId="0" xfId="6" applyNumberFormat="1" applyFont="1"/>
    <xf numFmtId="0" fontId="19" fillId="0" borderId="0" xfId="6" applyFont="1" applyAlignment="1">
      <alignment horizontal="center"/>
    </xf>
    <xf numFmtId="4" fontId="23" fillId="2" borderId="0" xfId="0" applyNumberFormat="1" applyFont="1" applyFill="1" applyBorder="1" applyAlignment="1">
      <alignment horizontal="center"/>
    </xf>
    <xf numFmtId="49" fontId="0" fillId="2" borderId="0" xfId="0" applyNumberFormat="1" applyFill="1" applyAlignment="1">
      <alignment wrapText="1"/>
    </xf>
    <xf numFmtId="0" fontId="8" fillId="0" borderId="0" xfId="0" applyNumberFormat="1" applyFont="1" applyFill="1" applyBorder="1" applyAlignment="1" applyProtection="1">
      <alignment horizontal="left" vertical="center" wrapText="1" shrinkToFit="1"/>
    </xf>
    <xf numFmtId="2" fontId="18" fillId="0" borderId="0" xfId="10" applyNumberFormat="1" applyFont="1" applyAlignment="1">
      <alignment wrapText="1"/>
    </xf>
    <xf numFmtId="0" fontId="11" fillId="0" borderId="0" xfId="10" applyFont="1" applyAlignment="1">
      <alignment wrapText="1"/>
    </xf>
    <xf numFmtId="49" fontId="11" fillId="0" borderId="0" xfId="10" applyNumberFormat="1" applyFont="1"/>
    <xf numFmtId="0" fontId="19" fillId="0" borderId="0" xfId="10" applyFont="1" applyAlignment="1">
      <alignment horizontal="center"/>
    </xf>
    <xf numFmtId="2" fontId="18" fillId="0" borderId="0" xfId="10" applyNumberFormat="1" applyFont="1"/>
    <xf numFmtId="0" fontId="11" fillId="0" borderId="0" xfId="10" applyFont="1"/>
    <xf numFmtId="2" fontId="20" fillId="0" borderId="0" xfId="10" applyNumberFormat="1" applyFont="1"/>
    <xf numFmtId="0" fontId="19" fillId="0" borderId="0" xfId="10" applyFont="1"/>
    <xf numFmtId="0" fontId="21" fillId="0" borderId="0" xfId="10" applyFont="1"/>
    <xf numFmtId="49" fontId="0" fillId="2" borderId="0" xfId="0" applyNumberFormat="1" applyFill="1" applyAlignment="1">
      <alignment wrapText="1"/>
    </xf>
    <xf numFmtId="49" fontId="5" fillId="2" borderId="0" xfId="0" applyNumberFormat="1" applyFont="1" applyFill="1" applyAlignment="1">
      <alignment wrapText="1"/>
    </xf>
    <xf numFmtId="49" fontId="5" fillId="6" borderId="0" xfId="0" applyNumberFormat="1" applyFont="1" applyFill="1" applyAlignment="1">
      <alignment wrapText="1"/>
    </xf>
    <xf numFmtId="49" fontId="5" fillId="7" borderId="0" xfId="0" applyNumberFormat="1" applyFont="1" applyFill="1" applyAlignment="1">
      <alignment wrapText="1"/>
    </xf>
    <xf numFmtId="49" fontId="5" fillId="0" borderId="0" xfId="0" applyNumberFormat="1" applyFont="1" applyFill="1" applyAlignment="1">
      <alignment wrapText="1"/>
    </xf>
    <xf numFmtId="49" fontId="6" fillId="0" borderId="0" xfId="0" applyNumberFormat="1" applyFont="1" applyAlignment="1">
      <alignment horizontal="center" wrapText="1"/>
    </xf>
    <xf numFmtId="4" fontId="6" fillId="0" borderId="0" xfId="0" applyNumberFormat="1" applyFont="1" applyAlignment="1">
      <alignment horizontal="center" wrapText="1"/>
    </xf>
    <xf numFmtId="4" fontId="0" fillId="2" borderId="0" xfId="0" applyNumberFormat="1" applyFill="1" applyAlignment="1">
      <alignment wrapText="1"/>
    </xf>
    <xf numFmtId="49" fontId="0" fillId="0" borderId="0" xfId="0" applyNumberFormat="1" applyFont="1" applyAlignment="1">
      <alignment wrapText="1"/>
    </xf>
    <xf numFmtId="4" fontId="0" fillId="0" borderId="0" xfId="0" applyNumberFormat="1" applyFont="1" applyAlignment="1">
      <alignment horizontal="center" vertical="center" wrapText="1"/>
    </xf>
    <xf numFmtId="4" fontId="0" fillId="0" borderId="0" xfId="0" applyNumberFormat="1" applyAlignment="1">
      <alignment wrapText="1"/>
    </xf>
    <xf numFmtId="4" fontId="0" fillId="0" borderId="0" xfId="0" applyNumberFormat="1" applyAlignment="1">
      <alignment horizontal="center" vertical="center" wrapText="1"/>
    </xf>
    <xf numFmtId="4" fontId="0" fillId="0" borderId="0" xfId="0" applyNumberFormat="1" applyAlignment="1">
      <alignment horizontal="center" wrapText="1"/>
    </xf>
    <xf numFmtId="4" fontId="8" fillId="0" borderId="0" xfId="0" applyNumberFormat="1" applyFont="1" applyFill="1" applyBorder="1" applyAlignment="1" applyProtection="1">
      <alignment horizontal="left" vertical="center" wrapText="1" shrinkToFit="1"/>
    </xf>
    <xf numFmtId="4" fontId="8" fillId="0" borderId="0" xfId="0" applyNumberFormat="1" applyFont="1" applyFill="1" applyBorder="1" applyAlignment="1" applyProtection="1">
      <alignment horizontal="center" vertical="center" wrapText="1" shrinkToFit="1"/>
    </xf>
    <xf numFmtId="4" fontId="0" fillId="2" borderId="0" xfId="0" applyNumberFormat="1" applyFill="1" applyBorder="1" applyAlignment="1">
      <alignment horizontal="center" vertical="center" wrapText="1"/>
    </xf>
    <xf numFmtId="4" fontId="0" fillId="2" borderId="0" xfId="0" applyNumberFormat="1" applyFill="1" applyAlignment="1">
      <alignment horizontal="center" vertical="center" wrapText="1"/>
    </xf>
    <xf numFmtId="4" fontId="11" fillId="2" borderId="0" xfId="0" applyNumberFormat="1" applyFont="1" applyFill="1" applyBorder="1" applyAlignment="1"/>
    <xf numFmtId="3" fontId="22" fillId="2" borderId="0" xfId="0" applyNumberFormat="1" applyFont="1" applyFill="1" applyBorder="1" applyAlignment="1"/>
    <xf numFmtId="49" fontId="26" fillId="0" borderId="0" xfId="6" applyNumberFormat="1" applyFont="1" applyAlignment="1"/>
    <xf numFmtId="0" fontId="27" fillId="0" borderId="0" xfId="0" applyFont="1"/>
    <xf numFmtId="0" fontId="27" fillId="0" borderId="0" xfId="0" applyFont="1" applyAlignment="1">
      <alignment horizontal="left"/>
    </xf>
    <xf numFmtId="4" fontId="11" fillId="2" borderId="13" xfId="0" applyNumberFormat="1" applyFont="1" applyFill="1" applyBorder="1" applyAlignment="1">
      <alignment horizontal="left" vertical="center"/>
    </xf>
    <xf numFmtId="3" fontId="22" fillId="2" borderId="13" xfId="0" applyNumberFormat="1" applyFont="1" applyFill="1" applyBorder="1" applyAlignment="1">
      <alignment horizontal="left" vertical="center"/>
    </xf>
    <xf numFmtId="4" fontId="23" fillId="2" borderId="13" xfId="0" applyNumberFormat="1" applyFont="1" applyFill="1" applyBorder="1" applyAlignment="1">
      <alignment horizontal="left" vertical="center"/>
    </xf>
    <xf numFmtId="2" fontId="18" fillId="0" borderId="0" xfId="6" applyNumberFormat="1" applyFont="1" applyAlignment="1">
      <alignment horizontal="left" vertical="center" wrapText="1"/>
    </xf>
    <xf numFmtId="49" fontId="0" fillId="2" borderId="0" xfId="0" applyNumberFormat="1" applyFill="1" applyAlignment="1">
      <alignment horizontal="left" vertical="center" wrapText="1"/>
    </xf>
    <xf numFmtId="49" fontId="26" fillId="0" borderId="0" xfId="6" applyNumberFormat="1" applyFont="1" applyBorder="1" applyAlignment="1"/>
    <xf numFmtId="4" fontId="27" fillId="5" borderId="0" xfId="6" applyNumberFormat="1" applyFont="1" applyFill="1" applyBorder="1" applyAlignment="1">
      <alignment vertical="center" wrapText="1"/>
    </xf>
    <xf numFmtId="4" fontId="27" fillId="0" borderId="0" xfId="6" applyNumberFormat="1" applyFont="1" applyBorder="1" applyAlignment="1">
      <alignment vertical="center" wrapText="1"/>
    </xf>
    <xf numFmtId="49" fontId="27" fillId="5" borderId="0" xfId="6" applyNumberFormat="1" applyFont="1" applyFill="1" applyBorder="1" applyAlignment="1">
      <alignment vertical="center" wrapText="1"/>
    </xf>
    <xf numFmtId="4" fontId="16" fillId="0" borderId="0" xfId="0" applyNumberFormat="1" applyFont="1" applyAlignment="1">
      <alignment wrapText="1"/>
    </xf>
    <xf numFmtId="49" fontId="16" fillId="2" borderId="0" xfId="0" applyNumberFormat="1" applyFont="1" applyFill="1" applyBorder="1" applyAlignment="1">
      <alignment wrapText="1"/>
    </xf>
    <xf numFmtId="49" fontId="16" fillId="2" borderId="0" xfId="0" applyNumberFormat="1" applyFont="1" applyFill="1" applyAlignment="1">
      <alignment wrapText="1"/>
    </xf>
    <xf numFmtId="49" fontId="24" fillId="0" borderId="1" xfId="0" applyNumberFormat="1" applyFont="1" applyFill="1" applyBorder="1" applyAlignment="1">
      <alignment wrapText="1"/>
    </xf>
    <xf numFmtId="49" fontId="28" fillId="0" borderId="1"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 fontId="6" fillId="0" borderId="2" xfId="5" applyNumberFormat="1" applyFont="1" applyBorder="1" applyAlignment="1">
      <alignment horizontal="center" vertical="center" wrapText="1"/>
    </xf>
    <xf numFmtId="49" fontId="28" fillId="4" borderId="1" xfId="0" applyNumberFormat="1" applyFont="1" applyFill="1" applyBorder="1" applyAlignment="1">
      <alignment horizontal="center" vertical="center" wrapText="1"/>
    </xf>
    <xf numFmtId="49" fontId="14" fillId="4" borderId="1" xfId="0" applyNumberFormat="1" applyFont="1" applyFill="1" applyBorder="1" applyAlignment="1">
      <alignment horizontal="left" vertical="center" wrapText="1"/>
    </xf>
    <xf numFmtId="49" fontId="24" fillId="4" borderId="1" xfId="0" applyNumberFormat="1" applyFont="1" applyFill="1" applyBorder="1" applyAlignment="1">
      <alignment horizontal="center" vertical="center" wrapText="1"/>
    </xf>
    <xf numFmtId="4" fontId="5" fillId="4" borderId="2" xfId="0" applyNumberFormat="1" applyFont="1" applyFill="1" applyBorder="1" applyAlignment="1">
      <alignment horizontal="center" vertical="center" wrapText="1"/>
    </xf>
    <xf numFmtId="49" fontId="28" fillId="7" borderId="1" xfId="0" applyNumberFormat="1" applyFont="1" applyFill="1" applyBorder="1" applyAlignment="1">
      <alignment horizontal="center" vertical="center" wrapText="1"/>
    </xf>
    <xf numFmtId="49" fontId="14" fillId="7" borderId="1" xfId="0" applyNumberFormat="1" applyFont="1" applyFill="1" applyBorder="1" applyAlignment="1">
      <alignment horizontal="left" vertical="center" wrapText="1"/>
    </xf>
    <xf numFmtId="49" fontId="24" fillId="7" borderId="1" xfId="0" applyNumberFormat="1" applyFont="1" applyFill="1" applyBorder="1" applyAlignment="1">
      <alignment horizontal="center" vertical="center" wrapText="1"/>
    </xf>
    <xf numFmtId="4" fontId="5" fillId="7" borderId="2" xfId="0" applyNumberFormat="1" applyFont="1" applyFill="1" applyBorder="1" applyAlignment="1">
      <alignment horizontal="center" vertical="center" wrapText="1"/>
    </xf>
    <xf numFmtId="4" fontId="6" fillId="0" borderId="2" xfId="5" applyNumberFormat="1" applyFont="1" applyFill="1" applyBorder="1" applyAlignment="1">
      <alignment horizontal="center" vertical="center" wrapText="1"/>
    </xf>
    <xf numFmtId="49" fontId="14" fillId="6" borderId="1" xfId="0" applyNumberFormat="1" applyFont="1" applyFill="1" applyBorder="1" applyAlignment="1">
      <alignment horizontal="center" vertical="center" wrapText="1"/>
    </xf>
    <xf numFmtId="49" fontId="29" fillId="6" borderId="1" xfId="0" applyNumberFormat="1" applyFont="1" applyFill="1" applyBorder="1" applyAlignment="1">
      <alignment horizontal="center" vertical="center" wrapText="1"/>
    </xf>
    <xf numFmtId="49" fontId="14" fillId="6" borderId="1" xfId="0" applyNumberFormat="1" applyFont="1" applyFill="1" applyBorder="1" applyAlignment="1">
      <alignment horizontal="left" vertical="center" wrapText="1"/>
    </xf>
    <xf numFmtId="49" fontId="24" fillId="6" borderId="1" xfId="0" applyNumberFormat="1" applyFont="1" applyFill="1" applyBorder="1" applyAlignment="1">
      <alignment horizontal="center" vertical="center" wrapText="1"/>
    </xf>
    <xf numFmtId="4" fontId="24" fillId="6" borderId="2" xfId="0" applyNumberFormat="1" applyFont="1" applyFill="1" applyBorder="1" applyAlignment="1">
      <alignment horizontal="center" vertical="center" wrapText="1"/>
    </xf>
    <xf numFmtId="4" fontId="6" fillId="0" borderId="0" xfId="0" applyNumberFormat="1" applyFont="1" applyAlignment="1">
      <alignment horizontal="left" wrapText="1"/>
    </xf>
    <xf numFmtId="49" fontId="30" fillId="7" borderId="0" xfId="0" applyNumberFormat="1" applyFont="1" applyFill="1" applyAlignment="1"/>
    <xf numFmtId="4" fontId="6" fillId="0" borderId="1" xfId="5" applyNumberFormat="1" applyFont="1" applyBorder="1" applyAlignment="1">
      <alignment horizontal="center" vertical="center" wrapText="1"/>
    </xf>
    <xf numFmtId="0" fontId="6" fillId="0" borderId="1" xfId="0" applyFont="1" applyFill="1" applyBorder="1" applyAlignment="1">
      <alignment horizontal="right" vertical="center" wrapText="1"/>
    </xf>
    <xf numFmtId="49" fontId="28" fillId="9" borderId="1" xfId="0" applyNumberFormat="1" applyFont="1" applyFill="1" applyBorder="1" applyAlignment="1">
      <alignment horizontal="center" vertical="center" wrapText="1"/>
    </xf>
    <xf numFmtId="0" fontId="14" fillId="9" borderId="1" xfId="0" applyFont="1" applyFill="1" applyBorder="1" applyAlignment="1">
      <alignment horizontal="right" vertical="center" wrapText="1"/>
    </xf>
    <xf numFmtId="0" fontId="14" fillId="9" borderId="1" xfId="0" applyFont="1" applyFill="1" applyBorder="1" applyAlignment="1">
      <alignment horizontal="center" vertical="center" wrapText="1"/>
    </xf>
    <xf numFmtId="4" fontId="14" fillId="9" borderId="1" xfId="5" applyNumberFormat="1" applyFont="1" applyFill="1" applyBorder="1" applyAlignment="1">
      <alignment horizontal="center" vertical="center" wrapText="1"/>
    </xf>
    <xf numFmtId="4" fontId="24" fillId="6" borderId="8" xfId="0" applyNumberFormat="1" applyFont="1" applyFill="1" applyBorder="1" applyAlignment="1">
      <alignment horizontal="center" vertical="center" wrapText="1"/>
    </xf>
    <xf numFmtId="4" fontId="5" fillId="4" borderId="8" xfId="0" applyNumberFormat="1" applyFont="1" applyFill="1" applyBorder="1" applyAlignment="1">
      <alignment horizontal="center" vertical="center" wrapText="1"/>
    </xf>
    <xf numFmtId="4" fontId="5" fillId="7" borderId="8" xfId="0" applyNumberFormat="1" applyFont="1" applyFill="1" applyBorder="1" applyAlignment="1">
      <alignment horizontal="center" vertical="center" wrapText="1"/>
    </xf>
    <xf numFmtId="4" fontId="6" fillId="0" borderId="8" xfId="5" applyNumberFormat="1" applyFont="1" applyBorder="1" applyAlignment="1">
      <alignment horizontal="center" vertical="center" wrapText="1"/>
    </xf>
    <xf numFmtId="4" fontId="6" fillId="0" borderId="8" xfId="5" applyNumberFormat="1" applyFont="1" applyFill="1" applyBorder="1" applyAlignment="1">
      <alignment horizontal="center" vertical="center" wrapText="1"/>
    </xf>
    <xf numFmtId="4" fontId="14" fillId="9" borderId="8" xfId="5" applyNumberFormat="1" applyFont="1" applyFill="1" applyBorder="1" applyAlignment="1">
      <alignment horizontal="center" vertical="center" wrapText="1"/>
    </xf>
    <xf numFmtId="4" fontId="24" fillId="6" borderId="7" xfId="0" applyNumberFormat="1" applyFont="1" applyFill="1" applyBorder="1" applyAlignment="1">
      <alignment horizontal="center" vertical="center" wrapText="1"/>
    </xf>
    <xf numFmtId="4" fontId="24" fillId="6" borderId="1" xfId="0" applyNumberFormat="1" applyFont="1" applyFill="1" applyBorder="1" applyAlignment="1">
      <alignment horizontal="center" vertical="center" wrapText="1"/>
    </xf>
    <xf numFmtId="4" fontId="5" fillId="4" borderId="7" xfId="0" applyNumberFormat="1"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4" fontId="5" fillId="7" borderId="7"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4" fontId="6" fillId="0" borderId="7" xfId="5" applyNumberFormat="1" applyFont="1" applyBorder="1" applyAlignment="1">
      <alignment horizontal="center" vertical="center" wrapText="1"/>
    </xf>
    <xf numFmtId="4" fontId="6" fillId="0" borderId="7" xfId="5" applyNumberFormat="1" applyFont="1" applyFill="1" applyBorder="1" applyAlignment="1">
      <alignment horizontal="center" vertical="center" wrapText="1"/>
    </xf>
    <xf numFmtId="4" fontId="6" fillId="0" borderId="1" xfId="5" applyNumberFormat="1" applyFont="1" applyFill="1" applyBorder="1" applyAlignment="1">
      <alignment horizontal="center" vertical="center" wrapText="1"/>
    </xf>
    <xf numFmtId="4" fontId="14" fillId="9" borderId="7" xfId="5" applyNumberFormat="1" applyFont="1" applyFill="1" applyBorder="1" applyAlignment="1">
      <alignment horizontal="center" vertical="center" wrapText="1"/>
    </xf>
    <xf numFmtId="4" fontId="14" fillId="9" borderId="2" xfId="5" applyNumberFormat="1" applyFont="1" applyFill="1" applyBorder="1" applyAlignment="1">
      <alignment horizontal="center" vertical="center" wrapText="1"/>
    </xf>
    <xf numFmtId="4" fontId="9" fillId="0" borderId="12" xfId="0" applyNumberFormat="1" applyFont="1" applyBorder="1" applyAlignment="1" applyProtection="1">
      <alignment horizontal="center" vertical="center" wrapText="1"/>
      <protection locked="0"/>
    </xf>
    <xf numFmtId="4" fontId="24" fillId="6" borderId="23" xfId="0" applyNumberFormat="1" applyFont="1" applyFill="1" applyBorder="1" applyAlignment="1">
      <alignment horizontal="center" vertical="center" wrapText="1"/>
    </xf>
    <xf numFmtId="4" fontId="24" fillId="0" borderId="7" xfId="0" applyNumberFormat="1" applyFont="1" applyFill="1" applyBorder="1" applyAlignment="1">
      <alignment horizontal="center" vertical="center" wrapText="1"/>
    </xf>
    <xf numFmtId="4" fontId="24" fillId="0" borderId="1" xfId="0" applyNumberFormat="1" applyFont="1" applyFill="1" applyBorder="1" applyAlignment="1">
      <alignment horizontal="center" vertical="center" wrapText="1"/>
    </xf>
    <xf numFmtId="4" fontId="24" fillId="0" borderId="2" xfId="0" applyNumberFormat="1" applyFont="1" applyFill="1" applyBorder="1" applyAlignment="1">
      <alignment horizontal="center" vertical="center" wrapText="1"/>
    </xf>
    <xf numFmtId="49" fontId="24" fillId="0" borderId="0" xfId="0" applyNumberFormat="1" applyFont="1" applyFill="1" applyAlignment="1">
      <alignment wrapText="1"/>
    </xf>
    <xf numFmtId="4" fontId="24" fillId="6" borderId="24" xfId="0" applyNumberFormat="1" applyFont="1" applyFill="1" applyBorder="1" applyAlignment="1">
      <alignment horizontal="center" vertical="center" wrapText="1"/>
    </xf>
    <xf numFmtId="49" fontId="6" fillId="0" borderId="1" xfId="0" applyNumberFormat="1" applyFont="1" applyFill="1" applyBorder="1" applyAlignment="1">
      <alignment wrapText="1"/>
    </xf>
    <xf numFmtId="4" fontId="24" fillId="6" borderId="9" xfId="0" applyNumberFormat="1" applyFont="1" applyFill="1" applyBorder="1" applyAlignment="1">
      <alignment horizontal="center" vertical="center" wrapText="1"/>
    </xf>
    <xf numFmtId="49" fontId="28" fillId="6" borderId="1" xfId="0" applyNumberFormat="1" applyFont="1" applyFill="1" applyBorder="1" applyAlignment="1">
      <alignment horizontal="center" vertical="center" wrapText="1"/>
    </xf>
    <xf numFmtId="164" fontId="5" fillId="6" borderId="1" xfId="5" applyNumberFormat="1" applyFont="1" applyFill="1" applyBorder="1" applyAlignment="1">
      <alignment horizontal="center" vertical="center" wrapText="1"/>
    </xf>
    <xf numFmtId="164" fontId="24" fillId="6" borderId="12" xfId="5" applyNumberFormat="1" applyFont="1" applyFill="1" applyBorder="1" applyAlignment="1">
      <alignment horizontal="center" vertical="center" wrapText="1"/>
    </xf>
    <xf numFmtId="164" fontId="24" fillId="6" borderId="1" xfId="5" applyNumberFormat="1" applyFont="1" applyFill="1" applyBorder="1" applyAlignment="1">
      <alignment horizontal="center" vertical="center" wrapText="1"/>
    </xf>
    <xf numFmtId="164" fontId="5" fillId="9" borderId="1" xfId="5" applyNumberFormat="1" applyFont="1" applyFill="1" applyBorder="1" applyAlignment="1">
      <alignment horizontal="center" vertical="center" wrapText="1"/>
    </xf>
    <xf numFmtId="164" fontId="5" fillId="4" borderId="1" xfId="5" applyNumberFormat="1" applyFont="1" applyFill="1" applyBorder="1" applyAlignment="1">
      <alignment horizontal="center" vertical="center" wrapText="1"/>
    </xf>
    <xf numFmtId="164" fontId="24" fillId="7" borderId="12" xfId="5" applyNumberFormat="1" applyFont="1" applyFill="1" applyBorder="1" applyAlignment="1">
      <alignment horizontal="center" vertical="center" wrapText="1"/>
    </xf>
    <xf numFmtId="164" fontId="24" fillId="7" borderId="1" xfId="5" applyNumberFormat="1" applyFont="1" applyFill="1" applyBorder="1" applyAlignment="1">
      <alignment horizontal="center" vertical="center" wrapText="1"/>
    </xf>
    <xf numFmtId="164" fontId="5" fillId="7" borderId="1" xfId="5" applyNumberFormat="1" applyFont="1" applyFill="1" applyBorder="1" applyAlignment="1">
      <alignment horizontal="center" vertical="center" wrapText="1"/>
    </xf>
    <xf numFmtId="164" fontId="24" fillId="5" borderId="12" xfId="5" applyNumberFormat="1" applyFont="1" applyFill="1" applyBorder="1" applyAlignment="1">
      <alignment horizontal="center" vertical="center" wrapText="1"/>
    </xf>
    <xf numFmtId="164" fontId="24" fillId="5" borderId="1" xfId="5" applyNumberFormat="1" applyFont="1" applyFill="1" applyBorder="1" applyAlignment="1">
      <alignment horizontal="center" vertical="center" wrapText="1"/>
    </xf>
    <xf numFmtId="164" fontId="6" fillId="3" borderId="1" xfId="5" applyNumberFormat="1" applyFont="1" applyFill="1" applyBorder="1" applyAlignment="1">
      <alignment horizontal="center" vertical="center" wrapText="1"/>
    </xf>
    <xf numFmtId="164" fontId="5" fillId="0" borderId="1" xfId="5" applyNumberFormat="1" applyFont="1" applyFill="1" applyBorder="1" applyAlignment="1">
      <alignment horizontal="center" vertical="center" wrapText="1"/>
    </xf>
    <xf numFmtId="164" fontId="5" fillId="9" borderId="12" xfId="5" applyNumberFormat="1" applyFont="1" applyFill="1" applyBorder="1" applyAlignment="1">
      <alignment horizontal="center" vertical="center" wrapText="1"/>
    </xf>
    <xf numFmtId="164" fontId="14" fillId="9" borderId="1" xfId="5" applyNumberFormat="1" applyFont="1" applyFill="1" applyBorder="1" applyAlignment="1">
      <alignment horizontal="center" vertical="center" wrapText="1"/>
    </xf>
    <xf numFmtId="164" fontId="24" fillId="3" borderId="12" xfId="5" applyNumberFormat="1" applyFont="1" applyFill="1" applyBorder="1" applyAlignment="1">
      <alignment horizontal="center" vertical="center" wrapText="1"/>
    </xf>
    <xf numFmtId="164" fontId="24" fillId="3" borderId="1" xfId="5" applyNumberFormat="1" applyFont="1" applyFill="1" applyBorder="1" applyAlignment="1">
      <alignment horizontal="center" vertical="center" wrapText="1"/>
    </xf>
    <xf numFmtId="164" fontId="24" fillId="0" borderId="1" xfId="5" applyNumberFormat="1" applyFont="1" applyFill="1" applyBorder="1" applyAlignment="1">
      <alignment horizontal="center" vertical="center" wrapText="1"/>
    </xf>
    <xf numFmtId="164" fontId="24" fillId="4" borderId="12" xfId="5" applyNumberFormat="1" applyFont="1" applyFill="1" applyBorder="1" applyAlignment="1">
      <alignment vertical="center" wrapText="1"/>
    </xf>
    <xf numFmtId="164" fontId="24" fillId="4" borderId="1" xfId="5" applyNumberFormat="1" applyFont="1" applyFill="1" applyBorder="1" applyAlignment="1">
      <alignment vertical="center" wrapText="1"/>
    </xf>
    <xf numFmtId="0" fontId="14" fillId="0" borderId="1" xfId="0" applyFont="1" applyFill="1" applyBorder="1" applyAlignment="1">
      <alignment horizontal="left" vertical="center" wrapText="1"/>
    </xf>
    <xf numFmtId="164" fontId="26" fillId="10" borderId="1" xfId="0" applyNumberFormat="1" applyFont="1" applyFill="1" applyBorder="1" applyAlignment="1">
      <alignment horizontal="center" vertical="center"/>
    </xf>
    <xf numFmtId="4" fontId="6" fillId="8" borderId="16" xfId="0" applyNumberFormat="1" applyFont="1" applyFill="1" applyBorder="1" applyAlignment="1">
      <alignment horizontal="left" vertical="center" wrapText="1"/>
    </xf>
    <xf numFmtId="4" fontId="6" fillId="8" borderId="17" xfId="0" applyNumberFormat="1" applyFont="1" applyFill="1" applyBorder="1" applyAlignment="1">
      <alignment horizontal="left" vertical="center" wrapText="1"/>
    </xf>
    <xf numFmtId="4" fontId="6" fillId="8" borderId="18" xfId="0" applyNumberFormat="1" applyFont="1" applyFill="1" applyBorder="1" applyAlignment="1">
      <alignment horizontal="left" vertical="center" wrapText="1"/>
    </xf>
    <xf numFmtId="4" fontId="25" fillId="5" borderId="8" xfId="0" applyNumberFormat="1" applyFont="1" applyFill="1" applyBorder="1" applyAlignment="1">
      <alignment horizontal="center" vertical="center" wrapText="1"/>
    </xf>
    <xf numFmtId="4" fontId="25" fillId="5" borderId="9" xfId="0" applyNumberFormat="1" applyFont="1" applyFill="1" applyBorder="1" applyAlignment="1">
      <alignment horizontal="center" vertical="center" wrapText="1"/>
    </xf>
    <xf numFmtId="4" fontId="25" fillId="5" borderId="12" xfId="0" applyNumberFormat="1" applyFont="1" applyFill="1" applyBorder="1" applyAlignment="1">
      <alignment horizontal="center" vertical="center" wrapText="1"/>
    </xf>
    <xf numFmtId="4" fontId="9" fillId="0" borderId="4" xfId="0" applyNumberFormat="1" applyFont="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4" fontId="9" fillId="0" borderId="4" xfId="0" applyNumberFormat="1" applyFont="1" applyBorder="1" applyAlignment="1" applyProtection="1">
      <alignment horizontal="center" vertical="center" wrapText="1"/>
      <protection locked="0"/>
    </xf>
    <xf numFmtId="4" fontId="9" fillId="0" borderId="6" xfId="0" applyNumberFormat="1" applyFont="1" applyBorder="1" applyAlignment="1" applyProtection="1">
      <alignment horizontal="center" vertical="center" wrapText="1"/>
      <protection locked="0"/>
    </xf>
    <xf numFmtId="0" fontId="8" fillId="0" borderId="8" xfId="0" applyNumberFormat="1" applyFont="1" applyFill="1" applyBorder="1" applyAlignment="1" applyProtection="1">
      <alignment horizontal="left" vertical="center" wrapText="1" shrinkToFit="1"/>
    </xf>
    <xf numFmtId="0" fontId="8" fillId="0" borderId="9" xfId="0" applyNumberFormat="1" applyFont="1" applyFill="1" applyBorder="1" applyAlignment="1" applyProtection="1">
      <alignment horizontal="left" vertical="center" wrapText="1" shrinkToFit="1"/>
    </xf>
    <xf numFmtId="164" fontId="24" fillId="4" borderId="12" xfId="5" applyNumberFormat="1" applyFont="1" applyFill="1" applyBorder="1" applyAlignment="1">
      <alignment horizontal="center" vertical="center" wrapText="1"/>
    </xf>
    <xf numFmtId="164" fontId="24" fillId="4" borderId="1" xfId="5" applyNumberFormat="1" applyFont="1" applyFill="1" applyBorder="1" applyAlignment="1">
      <alignment horizontal="center" vertical="center" wrapText="1"/>
    </xf>
    <xf numFmtId="0" fontId="8" fillId="0" borderId="15" xfId="0" applyNumberFormat="1" applyFont="1" applyFill="1" applyBorder="1" applyAlignment="1" applyProtection="1">
      <alignment horizontal="left" vertical="center" wrapText="1" shrinkToFit="1"/>
    </xf>
    <xf numFmtId="0" fontId="8" fillId="0" borderId="13" xfId="0" applyNumberFormat="1" applyFont="1" applyFill="1" applyBorder="1" applyAlignment="1" applyProtection="1">
      <alignment horizontal="left" vertical="center" wrapText="1" shrinkToFit="1"/>
    </xf>
    <xf numFmtId="4" fontId="9" fillId="0" borderId="11" xfId="0" applyNumberFormat="1" applyFont="1" applyBorder="1" applyAlignment="1" applyProtection="1">
      <alignment horizontal="center" vertical="center" wrapText="1"/>
      <protection locked="0"/>
    </xf>
    <xf numFmtId="4" fontId="9" fillId="0" borderId="10" xfId="0" applyNumberFormat="1" applyFont="1" applyBorder="1" applyAlignment="1" applyProtection="1">
      <alignment horizontal="center" vertical="center" wrapText="1"/>
      <protection locked="0"/>
    </xf>
    <xf numFmtId="4" fontId="9" fillId="0" borderId="5" xfId="0" applyNumberFormat="1" applyFont="1" applyBorder="1" applyAlignment="1" applyProtection="1">
      <alignment horizontal="center" vertical="center" wrapText="1"/>
      <protection locked="0"/>
    </xf>
    <xf numFmtId="4" fontId="9" fillId="0" borderId="19" xfId="0" applyNumberFormat="1" applyFont="1" applyBorder="1" applyAlignment="1" applyProtection="1">
      <alignment horizontal="center" vertical="center" wrapText="1"/>
      <protection locked="0"/>
    </xf>
    <xf numFmtId="4" fontId="9" fillId="0" borderId="15" xfId="0" applyNumberFormat="1" applyFont="1" applyBorder="1" applyAlignment="1" applyProtection="1">
      <alignment horizontal="center" vertical="center" wrapText="1"/>
      <protection locked="0"/>
    </xf>
    <xf numFmtId="4" fontId="9" fillId="0" borderId="3" xfId="0" applyNumberFormat="1" applyFont="1" applyBorder="1" applyAlignment="1" applyProtection="1">
      <alignment horizontal="center" vertical="center" wrapText="1"/>
      <protection locked="0"/>
    </xf>
    <xf numFmtId="4" fontId="9" fillId="0" borderId="14" xfId="0" applyNumberFormat="1" applyFont="1" applyBorder="1" applyAlignment="1" applyProtection="1">
      <alignment horizontal="center" vertical="center" wrapText="1"/>
      <protection locked="0"/>
    </xf>
    <xf numFmtId="4" fontId="10" fillId="0" borderId="3" xfId="0" applyNumberFormat="1" applyFont="1" applyBorder="1" applyAlignment="1" applyProtection="1">
      <alignment horizontal="center" vertical="center" wrapText="1"/>
      <protection locked="0"/>
    </xf>
    <xf numFmtId="4" fontId="10" fillId="0" borderId="14" xfId="0" applyNumberFormat="1" applyFont="1" applyBorder="1" applyAlignment="1" applyProtection="1">
      <alignment horizontal="center" vertical="center" wrapText="1"/>
      <protection locked="0"/>
    </xf>
    <xf numFmtId="4" fontId="9" fillId="0" borderId="20" xfId="0" applyNumberFormat="1" applyFont="1" applyBorder="1" applyAlignment="1" applyProtection="1">
      <alignment horizontal="center" vertical="center" wrapText="1"/>
      <protection locked="0"/>
    </xf>
    <xf numFmtId="4" fontId="9" fillId="0" borderId="21" xfId="0" applyNumberFormat="1" applyFont="1" applyBorder="1" applyAlignment="1" applyProtection="1">
      <alignment horizontal="center" vertical="center" wrapText="1"/>
      <protection locked="0"/>
    </xf>
    <xf numFmtId="4" fontId="9" fillId="0" borderId="22" xfId="0" applyNumberFormat="1" applyFont="1" applyBorder="1" applyAlignment="1" applyProtection="1">
      <alignment horizontal="center" vertical="center" wrapText="1"/>
      <protection locked="0"/>
    </xf>
    <xf numFmtId="4" fontId="0" fillId="0" borderId="0" xfId="0" applyNumberFormat="1" applyAlignment="1">
      <alignment horizontal="left" wrapText="1"/>
    </xf>
    <xf numFmtId="4" fontId="13" fillId="0" borderId="0" xfId="0" applyNumberFormat="1" applyFont="1" applyAlignment="1">
      <alignment horizontal="center" vertical="center" wrapText="1"/>
    </xf>
    <xf numFmtId="4" fontId="6" fillId="5" borderId="1" xfId="0" applyNumberFormat="1" applyFont="1" applyFill="1" applyBorder="1" applyAlignment="1">
      <alignment horizontal="center" wrapText="1"/>
    </xf>
    <xf numFmtId="49" fontId="7" fillId="3" borderId="0" xfId="0" applyNumberFormat="1" applyFont="1" applyFill="1" applyBorder="1" applyAlignment="1">
      <alignment horizontal="center" vertical="center" wrapText="1"/>
    </xf>
    <xf numFmtId="164" fontId="24" fillId="6" borderId="12" xfId="5" applyNumberFormat="1" applyFont="1" applyFill="1" applyBorder="1" applyAlignment="1">
      <alignment horizontal="center" vertical="center" wrapText="1"/>
    </xf>
    <xf numFmtId="164" fontId="24" fillId="6" borderId="1" xfId="5" applyNumberFormat="1" applyFont="1" applyFill="1" applyBorder="1" applyAlignment="1">
      <alignment horizontal="center" vertical="center" wrapText="1"/>
    </xf>
    <xf numFmtId="0" fontId="8" fillId="3" borderId="8" xfId="0" applyNumberFormat="1" applyFont="1" applyFill="1" applyBorder="1" applyAlignment="1" applyProtection="1">
      <alignment horizontal="left" vertical="center" wrapText="1" shrinkToFit="1"/>
    </xf>
    <xf numFmtId="0" fontId="8" fillId="3" borderId="9" xfId="0" applyNumberFormat="1" applyFont="1" applyFill="1" applyBorder="1" applyAlignment="1" applyProtection="1">
      <alignment horizontal="left" vertical="center" wrapText="1" shrinkToFit="1"/>
    </xf>
    <xf numFmtId="49" fontId="16" fillId="2" borderId="0" xfId="0" applyNumberFormat="1" applyFont="1" applyFill="1" applyAlignment="1">
      <alignment horizontal="left" wrapText="1"/>
    </xf>
    <xf numFmtId="4" fontId="27" fillId="0" borderId="8" xfId="6" applyNumberFormat="1" applyFont="1" applyBorder="1" applyAlignment="1">
      <alignment horizontal="left" wrapText="1"/>
    </xf>
    <xf numFmtId="4" fontId="27" fillId="0" borderId="12" xfId="6" applyNumberFormat="1" applyFont="1" applyBorder="1" applyAlignment="1">
      <alignment horizontal="left" wrapText="1"/>
    </xf>
    <xf numFmtId="0" fontId="18" fillId="0" borderId="0" xfId="10" applyFont="1" applyAlignment="1">
      <alignment horizontal="left" vertical="center" wrapText="1"/>
    </xf>
    <xf numFmtId="49" fontId="14" fillId="2" borderId="0" xfId="0" applyNumberFormat="1" applyFont="1" applyFill="1" applyAlignment="1">
      <alignment horizontal="left" wrapText="1"/>
    </xf>
    <xf numFmtId="49" fontId="17" fillId="2" borderId="0" xfId="0" applyNumberFormat="1" applyFont="1" applyFill="1" applyAlignment="1">
      <alignment horizontal="left" wrapText="1"/>
    </xf>
    <xf numFmtId="4" fontId="27" fillId="5" borderId="8" xfId="6" applyNumberFormat="1" applyFont="1" applyFill="1" applyBorder="1" applyAlignment="1">
      <alignment horizontal="center" vertical="center" wrapText="1"/>
    </xf>
    <xf numFmtId="4" fontId="27" fillId="5" borderId="9" xfId="6" applyNumberFormat="1" applyFont="1" applyFill="1" applyBorder="1" applyAlignment="1">
      <alignment horizontal="center" vertical="center" wrapText="1"/>
    </xf>
    <xf numFmtId="4" fontId="27" fillId="5" borderId="12" xfId="6" applyNumberFormat="1" applyFont="1" applyFill="1" applyBorder="1" applyAlignment="1">
      <alignment horizontal="center" vertical="center" wrapText="1"/>
    </xf>
    <xf numFmtId="4" fontId="27" fillId="0" borderId="8" xfId="6" applyNumberFormat="1" applyFont="1" applyBorder="1" applyAlignment="1">
      <alignment horizontal="left" vertical="center" wrapText="1"/>
    </xf>
    <xf numFmtId="4" fontId="27" fillId="0" borderId="12" xfId="6" applyNumberFormat="1" applyFont="1" applyBorder="1" applyAlignment="1">
      <alignment horizontal="left" vertical="center" wrapText="1"/>
    </xf>
    <xf numFmtId="4" fontId="27" fillId="0" borderId="8" xfId="6" applyNumberFormat="1" applyFont="1" applyBorder="1" applyAlignment="1">
      <alignment horizontal="right" wrapText="1"/>
    </xf>
    <xf numFmtId="4" fontId="27" fillId="0" borderId="12" xfId="6" applyNumberFormat="1" applyFont="1" applyBorder="1" applyAlignment="1">
      <alignment horizontal="right" wrapText="1"/>
    </xf>
    <xf numFmtId="4" fontId="27" fillId="0" borderId="8" xfId="6" applyNumberFormat="1" applyFont="1" applyBorder="1" applyAlignment="1">
      <alignment horizontal="center" vertical="center" wrapText="1"/>
    </xf>
    <xf numFmtId="4" fontId="27" fillId="0" borderId="9" xfId="6" applyNumberFormat="1" applyFont="1" applyBorder="1" applyAlignment="1">
      <alignment horizontal="center" vertical="center" wrapText="1"/>
    </xf>
    <xf numFmtId="4" fontId="27" fillId="0" borderId="12" xfId="6" applyNumberFormat="1" applyFont="1" applyBorder="1" applyAlignment="1">
      <alignment horizontal="center" vertical="center" wrapText="1"/>
    </xf>
    <xf numFmtId="4" fontId="27" fillId="5" borderId="1" xfId="6" applyNumberFormat="1" applyFont="1" applyFill="1" applyBorder="1" applyAlignment="1">
      <alignment horizontal="center" vertical="center" wrapText="1"/>
    </xf>
    <xf numFmtId="4" fontId="27" fillId="0" borderId="1" xfId="6" applyNumberFormat="1" applyFont="1" applyBorder="1" applyAlignment="1">
      <alignment horizontal="center" vertical="center" wrapText="1"/>
    </xf>
    <xf numFmtId="0" fontId="11" fillId="0" borderId="0" xfId="10" applyFont="1" applyAlignment="1">
      <alignment horizontal="left" wrapText="1"/>
    </xf>
  </cellXfs>
  <cellStyles count="13">
    <cellStyle name="Обычный" xfId="0" builtinId="0"/>
    <cellStyle name="Обычный 2" xfId="1"/>
    <cellStyle name="Обычный 2 3 2" xfId="12"/>
    <cellStyle name="Обычный 3" xfId="3"/>
    <cellStyle name="Обычный 3 2" xfId="6"/>
    <cellStyle name="Обычный 3 2 2" xfId="10"/>
    <cellStyle name="Обычный 3 3" xfId="7"/>
    <cellStyle name="Обычный 4" xfId="4"/>
    <cellStyle name="Обычный 4 2" xfId="8"/>
    <cellStyle name="Обычный 5 2" xfId="2"/>
    <cellStyle name="Обычный 7" xfId="11"/>
    <cellStyle name="Финансовый" xfId="5" builtinId="3"/>
    <cellStyle name="Финансовый 2"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V113"/>
  <sheetViews>
    <sheetView tabSelected="1" view="pageBreakPreview" topLeftCell="A16" zoomScale="70" zoomScaleNormal="70" zoomScaleSheetLayoutView="70" workbookViewId="0">
      <selection activeCell="K50" sqref="K50"/>
    </sheetView>
  </sheetViews>
  <sheetFormatPr defaultColWidth="10.875" defaultRowHeight="15.75" outlineLevelRow="2" outlineLevelCol="1" x14ac:dyDescent="0.25"/>
  <cols>
    <col min="1" max="1" width="10.125" style="1" customWidth="1"/>
    <col min="2" max="2" width="7.875" style="4" customWidth="1"/>
    <col min="3" max="3" width="97.25" style="65" customWidth="1"/>
    <col min="4" max="4" width="7" style="3" bestFit="1" customWidth="1"/>
    <col min="5" max="5" width="13.125" style="48" customWidth="1"/>
    <col min="6" max="12" width="13.125" style="48" customWidth="1" outlineLevel="1"/>
    <col min="13" max="13" width="12.125" style="1" customWidth="1"/>
    <col min="14" max="14" width="13" style="1" customWidth="1"/>
    <col min="15" max="15" width="13.625" style="1" customWidth="1"/>
    <col min="16" max="16" width="17.125" style="1" customWidth="1"/>
    <col min="17" max="17" width="16.5" style="1" customWidth="1"/>
    <col min="18" max="18" width="17.875" style="1" customWidth="1"/>
    <col min="19" max="19" width="31.25" style="1" customWidth="1"/>
    <col min="20" max="20" width="10.875" style="1" customWidth="1"/>
    <col min="21" max="21" width="6.625" style="1" customWidth="1"/>
    <col min="22" max="16384" width="10.875" style="1"/>
  </cols>
  <sheetData>
    <row r="1" spans="1:19" s="32" customFormat="1" x14ac:dyDescent="0.25">
      <c r="A1" s="40"/>
      <c r="B1" s="41"/>
      <c r="C1" s="63"/>
      <c r="D1" s="44"/>
      <c r="E1" s="43"/>
      <c r="F1" s="43"/>
      <c r="G1" s="43"/>
      <c r="H1" s="43"/>
      <c r="I1" s="43"/>
      <c r="J1" s="43"/>
      <c r="K1" s="43"/>
      <c r="L1" s="43"/>
      <c r="M1" s="42"/>
      <c r="N1" s="42"/>
      <c r="O1" s="42"/>
      <c r="P1" s="42"/>
      <c r="Q1" s="42"/>
    </row>
    <row r="2" spans="1:19" s="32" customFormat="1" x14ac:dyDescent="0.25">
      <c r="A2" s="40"/>
      <c r="B2" s="41"/>
      <c r="C2" s="63"/>
      <c r="D2" s="44"/>
      <c r="E2" s="43"/>
      <c r="F2" s="43"/>
      <c r="G2" s="43"/>
      <c r="H2" s="43"/>
      <c r="I2" s="43"/>
      <c r="J2" s="43"/>
      <c r="K2" s="43"/>
      <c r="L2" s="43"/>
      <c r="M2" s="42"/>
      <c r="N2" s="42"/>
      <c r="O2" s="42"/>
      <c r="P2" s="42"/>
      <c r="Q2" s="42"/>
    </row>
    <row r="3" spans="1:19" s="32" customFormat="1" ht="21" customHeight="1" x14ac:dyDescent="0.25">
      <c r="A3" s="171" t="s">
        <v>49</v>
      </c>
      <c r="B3" s="171"/>
      <c r="C3" s="171"/>
      <c r="D3" s="171"/>
      <c r="E3" s="171"/>
      <c r="F3" s="171"/>
      <c r="G3" s="171"/>
      <c r="H3" s="171"/>
      <c r="I3" s="171"/>
      <c r="J3" s="171"/>
      <c r="K3" s="171"/>
      <c r="L3" s="171"/>
      <c r="M3" s="171"/>
      <c r="N3" s="171"/>
      <c r="O3" s="42"/>
      <c r="P3" s="42"/>
      <c r="Q3" s="42"/>
    </row>
    <row r="4" spans="1:19" s="32" customFormat="1" ht="25.5" customHeight="1" x14ac:dyDescent="0.25">
      <c r="A4" s="171" t="s">
        <v>114</v>
      </c>
      <c r="B4" s="171"/>
      <c r="C4" s="171"/>
      <c r="D4" s="171"/>
      <c r="E4" s="171"/>
      <c r="F4" s="171"/>
      <c r="G4" s="171"/>
      <c r="H4" s="171"/>
      <c r="I4" s="171"/>
      <c r="J4" s="171"/>
      <c r="K4" s="171"/>
      <c r="L4" s="171"/>
      <c r="M4" s="171"/>
      <c r="N4" s="171"/>
      <c r="O4" s="42"/>
      <c r="P4" s="42"/>
      <c r="Q4" s="42"/>
    </row>
    <row r="5" spans="1:19" s="32" customFormat="1" x14ac:dyDescent="0.25">
      <c r="A5" s="40"/>
      <c r="B5" s="41"/>
      <c r="C5" s="63"/>
      <c r="D5" s="44"/>
      <c r="E5" s="43"/>
      <c r="F5" s="43"/>
      <c r="G5" s="43"/>
      <c r="H5" s="43"/>
      <c r="I5" s="43"/>
      <c r="J5" s="43"/>
      <c r="K5" s="43"/>
      <c r="L5" s="43"/>
      <c r="M5" s="42"/>
      <c r="N5" s="42"/>
      <c r="O5" s="42"/>
      <c r="P5" s="42"/>
      <c r="Q5" s="42"/>
    </row>
    <row r="6" spans="1:19" s="32" customFormat="1" ht="22.5" x14ac:dyDescent="0.25">
      <c r="A6" s="37"/>
      <c r="B6" s="38"/>
      <c r="C6" s="172" t="s">
        <v>50</v>
      </c>
      <c r="D6" s="172"/>
      <c r="E6" s="48"/>
      <c r="F6" s="48"/>
      <c r="G6" s="48"/>
      <c r="H6" s="48"/>
      <c r="I6" s="48"/>
      <c r="J6" s="48"/>
      <c r="K6" s="48"/>
      <c r="L6" s="48"/>
      <c r="M6" s="39"/>
      <c r="N6" s="39"/>
      <c r="O6" s="39"/>
      <c r="P6" s="39"/>
      <c r="Q6" s="39"/>
    </row>
    <row r="7" spans="1:19" s="32" customFormat="1" x14ac:dyDescent="0.25">
      <c r="A7" s="37"/>
      <c r="B7" s="38"/>
      <c r="C7" s="38"/>
      <c r="D7" s="38"/>
      <c r="E7" s="48"/>
      <c r="F7" s="48"/>
      <c r="G7" s="48"/>
      <c r="H7" s="48"/>
      <c r="I7" s="48"/>
      <c r="J7" s="48"/>
      <c r="K7" s="48"/>
      <c r="L7" s="48"/>
      <c r="M7" s="39"/>
      <c r="N7" s="39"/>
      <c r="O7" s="39"/>
      <c r="P7" s="39"/>
      <c r="Q7" s="39"/>
    </row>
    <row r="8" spans="1:19" s="32" customFormat="1" ht="15.75" customHeight="1" x14ac:dyDescent="0.25">
      <c r="A8" s="37"/>
      <c r="B8" s="38"/>
      <c r="C8" s="38"/>
      <c r="D8" s="142" t="s">
        <v>40</v>
      </c>
      <c r="E8" s="143"/>
      <c r="F8" s="143"/>
      <c r="G8" s="143"/>
      <c r="H8" s="143"/>
      <c r="I8" s="143"/>
      <c r="J8" s="143"/>
      <c r="K8" s="143"/>
      <c r="L8" s="143"/>
      <c r="M8" s="144"/>
      <c r="N8" s="145"/>
      <c r="O8" s="146"/>
      <c r="P8" s="146"/>
      <c r="Q8" s="146"/>
      <c r="R8" s="147"/>
    </row>
    <row r="9" spans="1:19" s="32" customFormat="1" x14ac:dyDescent="0.25">
      <c r="A9" s="173"/>
      <c r="B9" s="173"/>
      <c r="C9" s="86" t="s">
        <v>41</v>
      </c>
      <c r="D9" s="142" t="s">
        <v>42</v>
      </c>
      <c r="E9" s="143"/>
      <c r="F9" s="143"/>
      <c r="G9" s="143"/>
      <c r="H9" s="143"/>
      <c r="I9" s="143"/>
      <c r="J9" s="143"/>
      <c r="K9" s="143"/>
      <c r="L9" s="143"/>
      <c r="M9" s="144"/>
      <c r="N9" s="145"/>
      <c r="O9" s="146"/>
      <c r="P9" s="146"/>
      <c r="Q9" s="146"/>
      <c r="R9" s="147"/>
    </row>
    <row r="10" spans="1:19" s="5" customFormat="1" ht="15.75" customHeight="1" x14ac:dyDescent="0.25">
      <c r="A10" s="37"/>
      <c r="B10" s="38"/>
      <c r="C10" s="38"/>
      <c r="D10" s="142" t="s">
        <v>43</v>
      </c>
      <c r="E10" s="143"/>
      <c r="F10" s="143"/>
      <c r="G10" s="143"/>
      <c r="H10" s="143"/>
      <c r="I10" s="143"/>
      <c r="J10" s="143"/>
      <c r="K10" s="143"/>
      <c r="L10" s="143"/>
      <c r="M10" s="144"/>
      <c r="N10" s="145"/>
      <c r="O10" s="146"/>
      <c r="P10" s="146"/>
      <c r="Q10" s="146"/>
      <c r="R10" s="147"/>
    </row>
    <row r="11" spans="1:19" s="5" customFormat="1" ht="15.75" customHeight="1" x14ac:dyDescent="0.25">
      <c r="A11" s="37"/>
      <c r="B11" s="38"/>
      <c r="C11" s="38"/>
      <c r="D11" s="142" t="s">
        <v>44</v>
      </c>
      <c r="E11" s="143"/>
      <c r="F11" s="143"/>
      <c r="G11" s="143"/>
      <c r="H11" s="143"/>
      <c r="I11" s="143"/>
      <c r="J11" s="143"/>
      <c r="K11" s="143"/>
      <c r="L11" s="143"/>
      <c r="M11" s="144"/>
      <c r="N11" s="145"/>
      <c r="O11" s="146"/>
      <c r="P11" s="146"/>
      <c r="Q11" s="146"/>
      <c r="R11" s="147"/>
    </row>
    <row r="12" spans="1:19" s="5" customFormat="1" ht="15.75" customHeight="1" x14ac:dyDescent="0.25">
      <c r="A12" s="37"/>
      <c r="B12" s="38"/>
      <c r="C12" s="38"/>
      <c r="D12" s="142" t="s">
        <v>45</v>
      </c>
      <c r="E12" s="143"/>
      <c r="F12" s="143"/>
      <c r="G12" s="143"/>
      <c r="H12" s="143"/>
      <c r="I12" s="143"/>
      <c r="J12" s="143"/>
      <c r="K12" s="143"/>
      <c r="L12" s="143"/>
      <c r="M12" s="144"/>
      <c r="N12" s="145"/>
      <c r="O12" s="146"/>
      <c r="P12" s="146"/>
      <c r="Q12" s="146"/>
      <c r="R12" s="147"/>
    </row>
    <row r="13" spans="1:19" s="5" customFormat="1" ht="15.75" customHeight="1" x14ac:dyDescent="0.25">
      <c r="A13" s="37"/>
      <c r="B13" s="38"/>
      <c r="C13" s="38"/>
      <c r="D13" s="142" t="s">
        <v>46</v>
      </c>
      <c r="E13" s="143"/>
      <c r="F13" s="143"/>
      <c r="G13" s="143"/>
      <c r="H13" s="143"/>
      <c r="I13" s="143"/>
      <c r="J13" s="143"/>
      <c r="K13" s="143"/>
      <c r="L13" s="143"/>
      <c r="M13" s="144"/>
      <c r="N13" s="145"/>
      <c r="O13" s="146"/>
      <c r="P13" s="146"/>
      <c r="Q13" s="146"/>
      <c r="R13" s="147"/>
    </row>
    <row r="14" spans="1:19" s="5" customFormat="1" ht="15.75" customHeight="1" x14ac:dyDescent="0.25">
      <c r="A14" s="37"/>
      <c r="B14" s="38"/>
      <c r="C14" s="38"/>
      <c r="D14" s="142" t="s">
        <v>47</v>
      </c>
      <c r="E14" s="143"/>
      <c r="F14" s="143"/>
      <c r="G14" s="143"/>
      <c r="H14" s="143"/>
      <c r="I14" s="143"/>
      <c r="J14" s="143"/>
      <c r="K14" s="143"/>
      <c r="L14" s="143"/>
      <c r="M14" s="144"/>
      <c r="N14" s="145"/>
      <c r="O14" s="146"/>
      <c r="P14" s="146"/>
      <c r="Q14" s="146"/>
      <c r="R14" s="147"/>
    </row>
    <row r="15" spans="1:19" s="5" customFormat="1" ht="16.5" customHeight="1" thickBot="1" x14ac:dyDescent="0.3">
      <c r="A15" s="37"/>
      <c r="B15" s="38"/>
      <c r="C15" s="38"/>
      <c r="D15" s="142" t="s">
        <v>48</v>
      </c>
      <c r="E15" s="143"/>
      <c r="F15" s="143"/>
      <c r="G15" s="143"/>
      <c r="H15" s="143"/>
      <c r="I15" s="143"/>
      <c r="J15" s="143"/>
      <c r="K15" s="143"/>
      <c r="L15" s="143"/>
      <c r="M15" s="144"/>
      <c r="N15" s="145"/>
      <c r="O15" s="146"/>
      <c r="P15" s="146"/>
      <c r="Q15" s="146"/>
      <c r="R15" s="147"/>
    </row>
    <row r="16" spans="1:19" ht="36" customHeight="1" x14ac:dyDescent="0.25">
      <c r="A16" s="159" t="s">
        <v>63</v>
      </c>
      <c r="B16" s="164" t="s">
        <v>2</v>
      </c>
      <c r="C16" s="166" t="s">
        <v>1</v>
      </c>
      <c r="D16" s="164" t="s">
        <v>0</v>
      </c>
      <c r="E16" s="162" t="s">
        <v>70</v>
      </c>
      <c r="F16" s="168" t="s">
        <v>71</v>
      </c>
      <c r="G16" s="169"/>
      <c r="H16" s="170"/>
      <c r="I16" s="168" t="s">
        <v>75</v>
      </c>
      <c r="J16" s="170"/>
      <c r="K16" s="151" t="s">
        <v>76</v>
      </c>
      <c r="L16" s="152"/>
      <c r="M16" s="161" t="s">
        <v>3</v>
      </c>
      <c r="N16" s="161"/>
      <c r="O16" s="152"/>
      <c r="P16" s="148" t="s">
        <v>4</v>
      </c>
      <c r="Q16" s="149"/>
      <c r="R16" s="150"/>
      <c r="S16" s="3"/>
    </row>
    <row r="17" spans="1:20" ht="36" customHeight="1" x14ac:dyDescent="0.25">
      <c r="A17" s="160"/>
      <c r="B17" s="165"/>
      <c r="C17" s="167"/>
      <c r="D17" s="165"/>
      <c r="E17" s="163"/>
      <c r="F17" s="6" t="s">
        <v>72</v>
      </c>
      <c r="G17" s="7" t="s">
        <v>73</v>
      </c>
      <c r="H17" s="8" t="s">
        <v>74</v>
      </c>
      <c r="I17" s="6" t="s">
        <v>87</v>
      </c>
      <c r="J17" s="8" t="s">
        <v>88</v>
      </c>
      <c r="K17" s="6" t="s">
        <v>89</v>
      </c>
      <c r="L17" s="8" t="s">
        <v>90</v>
      </c>
      <c r="M17" s="111" t="s">
        <v>5</v>
      </c>
      <c r="N17" s="7" t="s">
        <v>6</v>
      </c>
      <c r="O17" s="8" t="s">
        <v>7</v>
      </c>
      <c r="P17" s="6" t="s">
        <v>5</v>
      </c>
      <c r="Q17" s="9" t="s">
        <v>8</v>
      </c>
      <c r="R17" s="10" t="s">
        <v>7</v>
      </c>
    </row>
    <row r="18" spans="1:20" s="34" customFormat="1" ht="18.75" customHeight="1" x14ac:dyDescent="0.25">
      <c r="A18" s="81" t="s">
        <v>66</v>
      </c>
      <c r="B18" s="120" t="s">
        <v>9</v>
      </c>
      <c r="C18" s="83" t="s">
        <v>113</v>
      </c>
      <c r="D18" s="84"/>
      <c r="E18" s="94"/>
      <c r="F18" s="100"/>
      <c r="G18" s="101"/>
      <c r="H18" s="85"/>
      <c r="I18" s="100"/>
      <c r="J18" s="85"/>
      <c r="K18" s="117"/>
      <c r="L18" s="112"/>
      <c r="M18" s="175"/>
      <c r="N18" s="176"/>
      <c r="O18" s="176"/>
      <c r="P18" s="121">
        <f>P19+P38</f>
        <v>0</v>
      </c>
      <c r="Q18" s="121">
        <f>Q19+Q38</f>
        <v>0</v>
      </c>
      <c r="R18" s="121">
        <f t="shared" ref="R18" si="0">R19+R38</f>
        <v>0</v>
      </c>
    </row>
    <row r="19" spans="1:20" s="34" customFormat="1" ht="18.75" customHeight="1" x14ac:dyDescent="0.25">
      <c r="A19" s="81" t="s">
        <v>107</v>
      </c>
      <c r="B19" s="120" t="s">
        <v>115</v>
      </c>
      <c r="C19" s="83" t="s">
        <v>106</v>
      </c>
      <c r="D19" s="84"/>
      <c r="E19" s="94"/>
      <c r="F19" s="100"/>
      <c r="G19" s="101"/>
      <c r="H19" s="85"/>
      <c r="I19" s="100"/>
      <c r="J19" s="85"/>
      <c r="K19" s="119"/>
      <c r="L19" s="117"/>
      <c r="M19" s="122"/>
      <c r="N19" s="123"/>
      <c r="O19" s="123"/>
      <c r="P19" s="121">
        <f>P20</f>
        <v>0</v>
      </c>
      <c r="Q19" s="121">
        <f t="shared" ref="Q19:R19" si="1">Q20</f>
        <v>0</v>
      </c>
      <c r="R19" s="121">
        <f t="shared" si="1"/>
        <v>0</v>
      </c>
    </row>
    <row r="20" spans="1:20" s="33" customFormat="1" ht="18.75" customHeight="1" outlineLevel="1" x14ac:dyDescent="0.25">
      <c r="A20" s="72" t="s">
        <v>108</v>
      </c>
      <c r="B20" s="72" t="s">
        <v>116</v>
      </c>
      <c r="C20" s="73" t="s">
        <v>81</v>
      </c>
      <c r="D20" s="74"/>
      <c r="E20" s="95"/>
      <c r="F20" s="102"/>
      <c r="G20" s="103"/>
      <c r="H20" s="75"/>
      <c r="I20" s="102"/>
      <c r="J20" s="75"/>
      <c r="K20" s="102"/>
      <c r="L20" s="75"/>
      <c r="M20" s="155"/>
      <c r="N20" s="156"/>
      <c r="O20" s="156"/>
      <c r="P20" s="125">
        <f>P21+P24+P26+P29+P31+P33+P35</f>
        <v>0</v>
      </c>
      <c r="Q20" s="125">
        <f t="shared" ref="Q20:R20" si="2">Q21+Q24+Q26+Q29+Q31+Q33+Q35</f>
        <v>0</v>
      </c>
      <c r="R20" s="125">
        <f t="shared" si="2"/>
        <v>0</v>
      </c>
    </row>
    <row r="21" spans="1:20" s="35" customFormat="1" ht="18.75" customHeight="1" outlineLevel="1" collapsed="1" x14ac:dyDescent="0.25">
      <c r="A21" s="76"/>
      <c r="B21" s="76" t="s">
        <v>117</v>
      </c>
      <c r="C21" s="77" t="s">
        <v>77</v>
      </c>
      <c r="D21" s="78"/>
      <c r="E21" s="96"/>
      <c r="F21" s="104"/>
      <c r="G21" s="105"/>
      <c r="H21" s="79"/>
      <c r="I21" s="104"/>
      <c r="J21" s="79"/>
      <c r="K21" s="104"/>
      <c r="L21" s="79"/>
      <c r="M21" s="126"/>
      <c r="N21" s="127"/>
      <c r="O21" s="127"/>
      <c r="P21" s="128">
        <f>SUM(P22:P23)</f>
        <v>0</v>
      </c>
      <c r="Q21" s="128">
        <f t="shared" ref="Q21" si="3">SUM(Q22:Q23)</f>
        <v>0</v>
      </c>
      <c r="R21" s="128">
        <f>SUM(R22:R23)</f>
        <v>0</v>
      </c>
      <c r="T21" s="87"/>
    </row>
    <row r="22" spans="1:20" s="36" customFormat="1" ht="31.5" hidden="1" outlineLevel="2" x14ac:dyDescent="0.25">
      <c r="A22" s="67"/>
      <c r="B22" s="68" t="s">
        <v>118</v>
      </c>
      <c r="C22" s="118" t="s">
        <v>64</v>
      </c>
      <c r="D22" s="70" t="s">
        <v>20</v>
      </c>
      <c r="E22" s="98">
        <f>SUM(F22:L22)</f>
        <v>457.59</v>
      </c>
      <c r="F22" s="107">
        <v>36.17</v>
      </c>
      <c r="G22" s="108">
        <v>74.75</v>
      </c>
      <c r="H22" s="80">
        <v>72.239999999999995</v>
      </c>
      <c r="I22" s="107">
        <v>80.959999999999994</v>
      </c>
      <c r="J22" s="80">
        <v>83.72</v>
      </c>
      <c r="K22" s="107">
        <v>30.88</v>
      </c>
      <c r="L22" s="80">
        <v>78.87</v>
      </c>
      <c r="M22" s="129"/>
      <c r="N22" s="130"/>
      <c r="O22" s="131">
        <f>SUM(M22:N22)</f>
        <v>0</v>
      </c>
      <c r="P22" s="137">
        <f>E22*M22</f>
        <v>0</v>
      </c>
      <c r="Q22" s="137">
        <f>N22*E22</f>
        <v>0</v>
      </c>
      <c r="R22" s="137">
        <f>O22*E22</f>
        <v>0</v>
      </c>
    </row>
    <row r="23" spans="1:20" s="36" customFormat="1" ht="94.5" hidden="1" outlineLevel="2" x14ac:dyDescent="0.25">
      <c r="A23" s="67"/>
      <c r="B23" s="68" t="s">
        <v>119</v>
      </c>
      <c r="C23" s="69" t="s">
        <v>98</v>
      </c>
      <c r="D23" s="70" t="s">
        <v>20</v>
      </c>
      <c r="E23" s="98">
        <f>SUM(F23:L23)</f>
        <v>457.59</v>
      </c>
      <c r="F23" s="107">
        <v>36.17</v>
      </c>
      <c r="G23" s="108">
        <v>74.75</v>
      </c>
      <c r="H23" s="80">
        <v>72.239999999999995</v>
      </c>
      <c r="I23" s="107">
        <v>80.959999999999994</v>
      </c>
      <c r="J23" s="80">
        <v>83.72</v>
      </c>
      <c r="K23" s="107">
        <v>30.88</v>
      </c>
      <c r="L23" s="80">
        <v>78.87</v>
      </c>
      <c r="M23" s="129"/>
      <c r="N23" s="130"/>
      <c r="O23" s="131">
        <f t="shared" ref="O23" si="4">SUM(M23:N23)</f>
        <v>0</v>
      </c>
      <c r="P23" s="137">
        <f>E23*M23</f>
        <v>0</v>
      </c>
      <c r="Q23" s="137">
        <f>N23*E23</f>
        <v>0</v>
      </c>
      <c r="R23" s="137">
        <f>O23*E23</f>
        <v>0</v>
      </c>
    </row>
    <row r="24" spans="1:20" s="35" customFormat="1" ht="18.75" customHeight="1" outlineLevel="1" collapsed="1" x14ac:dyDescent="0.25">
      <c r="A24" s="76"/>
      <c r="B24" s="76" t="s">
        <v>120</v>
      </c>
      <c r="C24" s="77" t="s">
        <v>78</v>
      </c>
      <c r="D24" s="78"/>
      <c r="E24" s="96"/>
      <c r="F24" s="104"/>
      <c r="G24" s="105"/>
      <c r="H24" s="79"/>
      <c r="I24" s="104"/>
      <c r="J24" s="79"/>
      <c r="K24" s="104"/>
      <c r="L24" s="79"/>
      <c r="M24" s="126"/>
      <c r="N24" s="127"/>
      <c r="O24" s="127"/>
      <c r="P24" s="128">
        <f>SUM(P25)</f>
        <v>0</v>
      </c>
      <c r="Q24" s="128">
        <f t="shared" ref="Q24:R24" si="5">SUM(Q25)</f>
        <v>0</v>
      </c>
      <c r="R24" s="128">
        <f t="shared" si="5"/>
        <v>0</v>
      </c>
      <c r="T24" s="87"/>
    </row>
    <row r="25" spans="1:20" s="36" customFormat="1" ht="94.5" hidden="1" outlineLevel="2" x14ac:dyDescent="0.25">
      <c r="A25" s="67"/>
      <c r="B25" s="68" t="s">
        <v>121</v>
      </c>
      <c r="C25" s="69" t="s">
        <v>99</v>
      </c>
      <c r="D25" s="70" t="s">
        <v>20</v>
      </c>
      <c r="E25" s="98">
        <f>SUM(F25:L25)</f>
        <v>5318.16</v>
      </c>
      <c r="F25" s="107">
        <v>718.01</v>
      </c>
      <c r="G25" s="108">
        <v>963.37</v>
      </c>
      <c r="H25" s="80">
        <v>927.34</v>
      </c>
      <c r="I25" s="107">
        <v>667.35</v>
      </c>
      <c r="J25" s="80">
        <v>690.1</v>
      </c>
      <c r="K25" s="107">
        <v>800.43</v>
      </c>
      <c r="L25" s="80">
        <v>551.55999999999995</v>
      </c>
      <c r="M25" s="129"/>
      <c r="N25" s="130"/>
      <c r="O25" s="131">
        <f t="shared" ref="O25" si="6">SUM(M25:N25)</f>
        <v>0</v>
      </c>
      <c r="P25" s="137">
        <f>E25*M25</f>
        <v>0</v>
      </c>
      <c r="Q25" s="137">
        <f>N25*E25</f>
        <v>0</v>
      </c>
      <c r="R25" s="137">
        <f>O25*E25</f>
        <v>0</v>
      </c>
    </row>
    <row r="26" spans="1:20" s="35" customFormat="1" ht="18.75" customHeight="1" outlineLevel="1" collapsed="1" x14ac:dyDescent="0.25">
      <c r="A26" s="76"/>
      <c r="B26" s="76" t="s">
        <v>122</v>
      </c>
      <c r="C26" s="77" t="s">
        <v>79</v>
      </c>
      <c r="D26" s="78"/>
      <c r="E26" s="96"/>
      <c r="F26" s="104"/>
      <c r="G26" s="105"/>
      <c r="H26" s="79"/>
      <c r="I26" s="104"/>
      <c r="J26" s="79"/>
      <c r="K26" s="104"/>
      <c r="L26" s="79"/>
      <c r="M26" s="126"/>
      <c r="N26" s="127"/>
      <c r="O26" s="127"/>
      <c r="P26" s="128">
        <f>SUM(P27:P28)</f>
        <v>0</v>
      </c>
      <c r="Q26" s="128">
        <f>SUM(Q27:Q28)</f>
        <v>0</v>
      </c>
      <c r="R26" s="128">
        <f>SUM(R27:R28)</f>
        <v>0</v>
      </c>
      <c r="T26" s="87"/>
    </row>
    <row r="27" spans="1:20" s="36" customFormat="1" ht="31.5" hidden="1" outlineLevel="2" x14ac:dyDescent="0.25">
      <c r="A27" s="67"/>
      <c r="B27" s="68" t="s">
        <v>123</v>
      </c>
      <c r="C27" s="118" t="s">
        <v>64</v>
      </c>
      <c r="D27" s="70" t="s">
        <v>20</v>
      </c>
      <c r="E27" s="98">
        <f t="shared" ref="E27:E28" si="7">SUM(F27:L27)</f>
        <v>13.02</v>
      </c>
      <c r="F27" s="107">
        <v>1.86</v>
      </c>
      <c r="G27" s="108">
        <v>1.86</v>
      </c>
      <c r="H27" s="80">
        <v>1.86</v>
      </c>
      <c r="I27" s="107">
        <v>1.86</v>
      </c>
      <c r="J27" s="80">
        <v>1.86</v>
      </c>
      <c r="K27" s="107">
        <v>1.86</v>
      </c>
      <c r="L27" s="80">
        <v>1.86</v>
      </c>
      <c r="M27" s="129"/>
      <c r="N27" s="130"/>
      <c r="O27" s="131">
        <f t="shared" ref="O27:O28" si="8">SUM(M27:N27)</f>
        <v>0</v>
      </c>
      <c r="P27" s="137">
        <f t="shared" ref="P27:P28" si="9">E27*M27</f>
        <v>0</v>
      </c>
      <c r="Q27" s="137">
        <f t="shared" ref="Q27:Q28" si="10">N27*E27</f>
        <v>0</v>
      </c>
      <c r="R27" s="137">
        <f t="shared" ref="R27:R28" si="11">O27*E27</f>
        <v>0</v>
      </c>
    </row>
    <row r="28" spans="1:20" s="36" customFormat="1" ht="110.25" hidden="1" outlineLevel="2" x14ac:dyDescent="0.25">
      <c r="A28" s="67"/>
      <c r="B28" s="68" t="s">
        <v>124</v>
      </c>
      <c r="C28" s="69" t="s">
        <v>100</v>
      </c>
      <c r="D28" s="70" t="s">
        <v>20</v>
      </c>
      <c r="E28" s="98">
        <f t="shared" si="7"/>
        <v>13.02</v>
      </c>
      <c r="F28" s="107">
        <v>1.86</v>
      </c>
      <c r="G28" s="108">
        <v>1.86</v>
      </c>
      <c r="H28" s="80">
        <v>1.86</v>
      </c>
      <c r="I28" s="107">
        <v>1.86</v>
      </c>
      <c r="J28" s="80">
        <v>1.86</v>
      </c>
      <c r="K28" s="107">
        <v>1.86</v>
      </c>
      <c r="L28" s="80">
        <v>1.86</v>
      </c>
      <c r="M28" s="129"/>
      <c r="N28" s="130"/>
      <c r="O28" s="131">
        <f t="shared" si="8"/>
        <v>0</v>
      </c>
      <c r="P28" s="137">
        <f t="shared" si="9"/>
        <v>0</v>
      </c>
      <c r="Q28" s="137">
        <f t="shared" si="10"/>
        <v>0</v>
      </c>
      <c r="R28" s="137">
        <f t="shared" si="11"/>
        <v>0</v>
      </c>
    </row>
    <row r="29" spans="1:20" s="35" customFormat="1" ht="18.75" customHeight="1" outlineLevel="1" collapsed="1" x14ac:dyDescent="0.25">
      <c r="A29" s="76"/>
      <c r="B29" s="76" t="s">
        <v>125</v>
      </c>
      <c r="C29" s="77" t="s">
        <v>80</v>
      </c>
      <c r="D29" s="78"/>
      <c r="E29" s="96"/>
      <c r="F29" s="104"/>
      <c r="G29" s="105"/>
      <c r="H29" s="79"/>
      <c r="I29" s="104"/>
      <c r="J29" s="79"/>
      <c r="K29" s="104"/>
      <c r="L29" s="79"/>
      <c r="M29" s="126"/>
      <c r="N29" s="127"/>
      <c r="O29" s="127"/>
      <c r="P29" s="128">
        <f>SUM(P30:P30)</f>
        <v>0</v>
      </c>
      <c r="Q29" s="128">
        <f>SUM(Q30:Q30)</f>
        <v>0</v>
      </c>
      <c r="R29" s="128">
        <f>SUM(R30:R30)</f>
        <v>0</v>
      </c>
      <c r="T29" s="87"/>
    </row>
    <row r="30" spans="1:20" s="36" customFormat="1" ht="94.5" hidden="1" outlineLevel="2" x14ac:dyDescent="0.25">
      <c r="A30" s="67"/>
      <c r="B30" s="68" t="s">
        <v>126</v>
      </c>
      <c r="C30" s="69" t="s">
        <v>99</v>
      </c>
      <c r="D30" s="70" t="s">
        <v>20</v>
      </c>
      <c r="E30" s="98">
        <f>SUM(F30:L30)</f>
        <v>169.26</v>
      </c>
      <c r="F30" s="107">
        <v>26.04</v>
      </c>
      <c r="G30" s="108">
        <v>26.04</v>
      </c>
      <c r="H30" s="80">
        <v>26.04</v>
      </c>
      <c r="I30" s="107">
        <v>26.04</v>
      </c>
      <c r="J30" s="80">
        <v>26.04</v>
      </c>
      <c r="K30" s="107">
        <v>24.18</v>
      </c>
      <c r="L30" s="80">
        <v>14.88</v>
      </c>
      <c r="M30" s="129"/>
      <c r="N30" s="130"/>
      <c r="O30" s="131">
        <f t="shared" ref="O30" si="12">SUM(M30:N30)</f>
        <v>0</v>
      </c>
      <c r="P30" s="137">
        <f t="shared" ref="P30" si="13">E30*M30</f>
        <v>0</v>
      </c>
      <c r="Q30" s="137">
        <f t="shared" ref="Q30" si="14">N30*E30</f>
        <v>0</v>
      </c>
      <c r="R30" s="137">
        <f t="shared" ref="R30" si="15">O30*E30</f>
        <v>0</v>
      </c>
    </row>
    <row r="31" spans="1:20" s="35" customFormat="1" ht="18.75" customHeight="1" outlineLevel="1" collapsed="1" x14ac:dyDescent="0.25">
      <c r="A31" s="76"/>
      <c r="B31" s="76" t="s">
        <v>127</v>
      </c>
      <c r="C31" s="77" t="s">
        <v>84</v>
      </c>
      <c r="D31" s="78"/>
      <c r="E31" s="96"/>
      <c r="F31" s="104"/>
      <c r="G31" s="105"/>
      <c r="H31" s="79"/>
      <c r="I31" s="104"/>
      <c r="J31" s="79"/>
      <c r="K31" s="104"/>
      <c r="L31" s="79"/>
      <c r="M31" s="126"/>
      <c r="N31" s="127"/>
      <c r="O31" s="127"/>
      <c r="P31" s="128">
        <f>SUM(P32)</f>
        <v>0</v>
      </c>
      <c r="Q31" s="128">
        <f>SUM(Q32)</f>
        <v>0</v>
      </c>
      <c r="R31" s="128">
        <f>SUM(R32)</f>
        <v>0</v>
      </c>
      <c r="T31" s="87"/>
    </row>
    <row r="32" spans="1:20" s="36" customFormat="1" ht="94.5" hidden="1" outlineLevel="2" x14ac:dyDescent="0.25">
      <c r="A32" s="67"/>
      <c r="B32" s="68" t="s">
        <v>128</v>
      </c>
      <c r="C32" s="69" t="s">
        <v>102</v>
      </c>
      <c r="D32" s="70" t="s">
        <v>20</v>
      </c>
      <c r="E32" s="98">
        <f>SUM(F32:L32)</f>
        <v>242.68</v>
      </c>
      <c r="F32" s="107">
        <v>38.700000000000003</v>
      </c>
      <c r="G32" s="108">
        <v>38.700000000000003</v>
      </c>
      <c r="H32" s="80">
        <v>38.700000000000003</v>
      </c>
      <c r="I32" s="107">
        <v>38.700000000000003</v>
      </c>
      <c r="J32" s="80">
        <v>38.700000000000003</v>
      </c>
      <c r="K32" s="107">
        <v>38.700000000000003</v>
      </c>
      <c r="L32" s="80">
        <v>10.48</v>
      </c>
      <c r="M32" s="129"/>
      <c r="N32" s="130"/>
      <c r="O32" s="131">
        <f t="shared" ref="O32" si="16">SUM(M32:N32)</f>
        <v>0</v>
      </c>
      <c r="P32" s="137">
        <f>E32*M32</f>
        <v>0</v>
      </c>
      <c r="Q32" s="137">
        <f>N32*E32</f>
        <v>0</v>
      </c>
      <c r="R32" s="137">
        <f>O32*E32</f>
        <v>0</v>
      </c>
    </row>
    <row r="33" spans="1:20" s="35" customFormat="1" ht="18.75" customHeight="1" outlineLevel="1" collapsed="1" x14ac:dyDescent="0.25">
      <c r="A33" s="76"/>
      <c r="B33" s="76" t="s">
        <v>129</v>
      </c>
      <c r="C33" s="77" t="s">
        <v>85</v>
      </c>
      <c r="D33" s="78"/>
      <c r="E33" s="96"/>
      <c r="F33" s="104"/>
      <c r="G33" s="105"/>
      <c r="H33" s="79"/>
      <c r="I33" s="104"/>
      <c r="J33" s="79"/>
      <c r="K33" s="104"/>
      <c r="L33" s="79"/>
      <c r="M33" s="126"/>
      <c r="N33" s="127"/>
      <c r="O33" s="127"/>
      <c r="P33" s="128">
        <f>SUM(P34)</f>
        <v>0</v>
      </c>
      <c r="Q33" s="128">
        <f>SUM(Q34)</f>
        <v>0</v>
      </c>
      <c r="R33" s="128">
        <f>SUM(R34)</f>
        <v>0</v>
      </c>
      <c r="T33" s="87"/>
    </row>
    <row r="34" spans="1:20" s="36" customFormat="1" ht="110.25" hidden="1" outlineLevel="2" x14ac:dyDescent="0.25">
      <c r="A34" s="67"/>
      <c r="B34" s="68" t="s">
        <v>130</v>
      </c>
      <c r="C34" s="69" t="s">
        <v>103</v>
      </c>
      <c r="D34" s="70" t="s">
        <v>20</v>
      </c>
      <c r="E34" s="98">
        <f>SUM(F34:L34)</f>
        <v>1017.92</v>
      </c>
      <c r="F34" s="107">
        <v>155.88999999999999</v>
      </c>
      <c r="G34" s="108">
        <v>153.28</v>
      </c>
      <c r="H34" s="80">
        <v>155.43</v>
      </c>
      <c r="I34" s="107">
        <v>153.54</v>
      </c>
      <c r="J34" s="80">
        <v>153.54</v>
      </c>
      <c r="K34" s="107">
        <v>153.41999999999999</v>
      </c>
      <c r="L34" s="80">
        <v>92.82</v>
      </c>
      <c r="M34" s="129"/>
      <c r="N34" s="130"/>
      <c r="O34" s="131">
        <f t="shared" ref="O34" si="17">SUM(M34:N34)</f>
        <v>0</v>
      </c>
      <c r="P34" s="137">
        <f>E34*M34</f>
        <v>0</v>
      </c>
      <c r="Q34" s="137">
        <f>N34*E34</f>
        <v>0</v>
      </c>
      <c r="R34" s="137">
        <f>O34*E34</f>
        <v>0</v>
      </c>
    </row>
    <row r="35" spans="1:20" s="35" customFormat="1" ht="18.75" customHeight="1" outlineLevel="1" collapsed="1" x14ac:dyDescent="0.25">
      <c r="A35" s="76"/>
      <c r="B35" s="76" t="s">
        <v>131</v>
      </c>
      <c r="C35" s="77" t="s">
        <v>91</v>
      </c>
      <c r="D35" s="78"/>
      <c r="E35" s="96"/>
      <c r="F35" s="104"/>
      <c r="G35" s="105"/>
      <c r="H35" s="79"/>
      <c r="I35" s="104"/>
      <c r="J35" s="79"/>
      <c r="K35" s="104"/>
      <c r="L35" s="79"/>
      <c r="M35" s="126"/>
      <c r="N35" s="127"/>
      <c r="O35" s="127"/>
      <c r="P35" s="128">
        <f>SUM(P36:P37)</f>
        <v>0</v>
      </c>
      <c r="Q35" s="128">
        <f t="shared" ref="Q35:R35" si="18">SUM(Q36:Q37)</f>
        <v>0</v>
      </c>
      <c r="R35" s="128">
        <f t="shared" si="18"/>
        <v>0</v>
      </c>
      <c r="T35" s="87"/>
    </row>
    <row r="36" spans="1:20" s="36" customFormat="1" hidden="1" outlineLevel="2" x14ac:dyDescent="0.25">
      <c r="A36" s="67"/>
      <c r="B36" s="68" t="s">
        <v>132</v>
      </c>
      <c r="C36" s="69" t="s">
        <v>92</v>
      </c>
      <c r="D36" s="70" t="s">
        <v>94</v>
      </c>
      <c r="E36" s="98">
        <f t="shared" ref="E36:E37" si="19">SUM(F36:L36)</f>
        <v>7</v>
      </c>
      <c r="F36" s="107">
        <v>1</v>
      </c>
      <c r="G36" s="108">
        <v>1</v>
      </c>
      <c r="H36" s="80">
        <v>1</v>
      </c>
      <c r="I36" s="107">
        <v>1</v>
      </c>
      <c r="J36" s="80">
        <v>1</v>
      </c>
      <c r="K36" s="107">
        <v>1</v>
      </c>
      <c r="L36" s="80">
        <v>1</v>
      </c>
      <c r="M36" s="129"/>
      <c r="N36" s="130"/>
      <c r="O36" s="131">
        <f t="shared" ref="O36:O37" si="20">SUM(M36:N36)</f>
        <v>0</v>
      </c>
      <c r="P36" s="137">
        <f t="shared" ref="P36:P37" si="21">E36*M36</f>
        <v>0</v>
      </c>
      <c r="Q36" s="137">
        <f t="shared" ref="Q36:Q37" si="22">N36*E36</f>
        <v>0</v>
      </c>
      <c r="R36" s="137">
        <f t="shared" ref="R36:R37" si="23">O36*E36</f>
        <v>0</v>
      </c>
    </row>
    <row r="37" spans="1:20" s="36" customFormat="1" hidden="1" outlineLevel="2" x14ac:dyDescent="0.25">
      <c r="A37" s="67"/>
      <c r="B37" s="68" t="s">
        <v>133</v>
      </c>
      <c r="C37" s="69" t="s">
        <v>93</v>
      </c>
      <c r="D37" s="70" t="s">
        <v>94</v>
      </c>
      <c r="E37" s="98">
        <f t="shared" si="19"/>
        <v>7</v>
      </c>
      <c r="F37" s="107">
        <v>1</v>
      </c>
      <c r="G37" s="108">
        <v>1</v>
      </c>
      <c r="H37" s="80">
        <v>1</v>
      </c>
      <c r="I37" s="107">
        <v>1</v>
      </c>
      <c r="J37" s="80">
        <v>1</v>
      </c>
      <c r="K37" s="107">
        <v>1</v>
      </c>
      <c r="L37" s="80">
        <v>1</v>
      </c>
      <c r="M37" s="129"/>
      <c r="N37" s="130"/>
      <c r="O37" s="131">
        <f t="shared" si="20"/>
        <v>0</v>
      </c>
      <c r="P37" s="137">
        <f t="shared" si="21"/>
        <v>0</v>
      </c>
      <c r="Q37" s="137">
        <f t="shared" si="22"/>
        <v>0</v>
      </c>
      <c r="R37" s="137">
        <f t="shared" si="23"/>
        <v>0</v>
      </c>
    </row>
    <row r="38" spans="1:20" s="34" customFormat="1" ht="18.75" customHeight="1" x14ac:dyDescent="0.25">
      <c r="A38" s="81" t="s">
        <v>109</v>
      </c>
      <c r="B38" s="82" t="s">
        <v>134</v>
      </c>
      <c r="C38" s="83" t="s">
        <v>110</v>
      </c>
      <c r="D38" s="84"/>
      <c r="E38" s="94"/>
      <c r="F38" s="100"/>
      <c r="G38" s="101"/>
      <c r="H38" s="85"/>
      <c r="I38" s="100"/>
      <c r="J38" s="85"/>
      <c r="K38" s="119"/>
      <c r="L38" s="117"/>
      <c r="M38" s="122"/>
      <c r="N38" s="123"/>
      <c r="O38" s="123"/>
      <c r="P38" s="121">
        <f>P39</f>
        <v>0</v>
      </c>
      <c r="Q38" s="121">
        <f t="shared" ref="Q38:R38" si="24">Q39</f>
        <v>0</v>
      </c>
      <c r="R38" s="121">
        <f t="shared" si="24"/>
        <v>0</v>
      </c>
    </row>
    <row r="39" spans="1:20" s="33" customFormat="1" ht="18.75" customHeight="1" outlineLevel="1" x14ac:dyDescent="0.25">
      <c r="A39" s="72" t="s">
        <v>112</v>
      </c>
      <c r="B39" s="72" t="s">
        <v>135</v>
      </c>
      <c r="C39" s="73" t="s">
        <v>111</v>
      </c>
      <c r="D39" s="74"/>
      <c r="E39" s="95"/>
      <c r="F39" s="102"/>
      <c r="G39" s="103"/>
      <c r="H39" s="75"/>
      <c r="I39" s="102"/>
      <c r="J39" s="75"/>
      <c r="K39" s="102"/>
      <c r="L39" s="75"/>
      <c r="M39" s="138"/>
      <c r="N39" s="139"/>
      <c r="O39" s="139"/>
      <c r="P39" s="125">
        <f>P40+P43+P46+P48</f>
        <v>0</v>
      </c>
      <c r="Q39" s="125">
        <f t="shared" ref="Q39:R39" si="25">Q40+Q43+Q46+Q48</f>
        <v>0</v>
      </c>
      <c r="R39" s="125">
        <f t="shared" si="25"/>
        <v>0</v>
      </c>
    </row>
    <row r="40" spans="1:20" s="35" customFormat="1" ht="18.75" customHeight="1" outlineLevel="1" collapsed="1" x14ac:dyDescent="0.25">
      <c r="A40" s="76"/>
      <c r="B40" s="76" t="s">
        <v>136</v>
      </c>
      <c r="C40" s="77" t="s">
        <v>95</v>
      </c>
      <c r="D40" s="78"/>
      <c r="E40" s="96"/>
      <c r="F40" s="104"/>
      <c r="G40" s="105"/>
      <c r="H40" s="79"/>
      <c r="I40" s="104"/>
      <c r="J40" s="79"/>
      <c r="K40" s="104"/>
      <c r="L40" s="79"/>
      <c r="M40" s="126"/>
      <c r="N40" s="127"/>
      <c r="O40" s="127"/>
      <c r="P40" s="128">
        <f>SUM(P41:P42)</f>
        <v>0</v>
      </c>
      <c r="Q40" s="128">
        <f>SUM(Q41:Q42)</f>
        <v>0</v>
      </c>
      <c r="R40" s="128">
        <f>SUM(R41:R42)</f>
        <v>0</v>
      </c>
      <c r="T40" s="87"/>
    </row>
    <row r="41" spans="1:20" s="36" customFormat="1" ht="31.5" hidden="1" outlineLevel="2" x14ac:dyDescent="0.25">
      <c r="A41" s="67"/>
      <c r="B41" s="68" t="s">
        <v>137</v>
      </c>
      <c r="C41" s="66" t="s">
        <v>64</v>
      </c>
      <c r="D41" s="70" t="s">
        <v>20</v>
      </c>
      <c r="E41" s="98">
        <f>SUM(F41:L41)</f>
        <v>3017.27</v>
      </c>
      <c r="F41" s="107">
        <v>306.95</v>
      </c>
      <c r="G41" s="108">
        <v>417.06</v>
      </c>
      <c r="H41" s="80">
        <v>461.84</v>
      </c>
      <c r="I41" s="107">
        <v>497.24</v>
      </c>
      <c r="J41" s="80">
        <v>500.77</v>
      </c>
      <c r="K41" s="107">
        <v>254.34</v>
      </c>
      <c r="L41" s="80">
        <v>579.07000000000005</v>
      </c>
      <c r="M41" s="129"/>
      <c r="N41" s="130"/>
      <c r="O41" s="131">
        <f t="shared" ref="O41:O42" si="26">SUM(M41:N41)</f>
        <v>0</v>
      </c>
      <c r="P41" s="137">
        <f>E41*M41</f>
        <v>0</v>
      </c>
      <c r="Q41" s="137">
        <f>N41*E41</f>
        <v>0</v>
      </c>
      <c r="R41" s="137">
        <f>O41*E41</f>
        <v>0</v>
      </c>
    </row>
    <row r="42" spans="1:20" s="36" customFormat="1" ht="94.5" hidden="1" outlineLevel="2" x14ac:dyDescent="0.25">
      <c r="A42" s="67"/>
      <c r="B42" s="68" t="s">
        <v>138</v>
      </c>
      <c r="C42" s="69" t="s">
        <v>97</v>
      </c>
      <c r="D42" s="70" t="s">
        <v>20</v>
      </c>
      <c r="E42" s="98">
        <f>SUM(F42:L42)</f>
        <v>3017.27</v>
      </c>
      <c r="F42" s="107">
        <v>306.95</v>
      </c>
      <c r="G42" s="108">
        <v>417.06</v>
      </c>
      <c r="H42" s="80">
        <v>461.84</v>
      </c>
      <c r="I42" s="107">
        <v>497.24</v>
      </c>
      <c r="J42" s="80">
        <v>500.77</v>
      </c>
      <c r="K42" s="107">
        <v>254.34</v>
      </c>
      <c r="L42" s="80">
        <v>579.07000000000005</v>
      </c>
      <c r="M42" s="129"/>
      <c r="N42" s="130"/>
      <c r="O42" s="131">
        <f t="shared" si="26"/>
        <v>0</v>
      </c>
      <c r="P42" s="137">
        <f>E42*M42</f>
        <v>0</v>
      </c>
      <c r="Q42" s="137">
        <f>N42*E42</f>
        <v>0</v>
      </c>
      <c r="R42" s="137">
        <f>O42*E42</f>
        <v>0</v>
      </c>
    </row>
    <row r="43" spans="1:20" s="35" customFormat="1" ht="18.75" customHeight="1" outlineLevel="1" collapsed="1" x14ac:dyDescent="0.25">
      <c r="A43" s="76"/>
      <c r="B43" s="76" t="s">
        <v>139</v>
      </c>
      <c r="C43" s="77" t="s">
        <v>82</v>
      </c>
      <c r="D43" s="78"/>
      <c r="E43" s="96"/>
      <c r="F43" s="104"/>
      <c r="G43" s="105"/>
      <c r="H43" s="79"/>
      <c r="I43" s="104"/>
      <c r="J43" s="79"/>
      <c r="K43" s="104"/>
      <c r="L43" s="79"/>
      <c r="M43" s="126"/>
      <c r="N43" s="127"/>
      <c r="O43" s="127"/>
      <c r="P43" s="128">
        <f>SUM(P44:P45)</f>
        <v>0</v>
      </c>
      <c r="Q43" s="128">
        <f>SUM(Q44:Q45)</f>
        <v>0</v>
      </c>
      <c r="R43" s="128">
        <f>SUM(R44:R45)</f>
        <v>0</v>
      </c>
      <c r="T43" s="87"/>
    </row>
    <row r="44" spans="1:20" s="116" customFormat="1" ht="31.5" hidden="1" outlineLevel="2" x14ac:dyDescent="0.25">
      <c r="A44" s="68"/>
      <c r="B44" s="68" t="s">
        <v>140</v>
      </c>
      <c r="C44" s="118" t="s">
        <v>64</v>
      </c>
      <c r="D44" s="70" t="s">
        <v>20</v>
      </c>
      <c r="E44" s="98">
        <f>SUM(F44:L44)</f>
        <v>411.86</v>
      </c>
      <c r="F44" s="107">
        <v>34.86</v>
      </c>
      <c r="G44" s="114">
        <v>59.85</v>
      </c>
      <c r="H44" s="115">
        <v>65.95</v>
      </c>
      <c r="I44" s="113">
        <v>68.12</v>
      </c>
      <c r="J44" s="115">
        <v>63.29</v>
      </c>
      <c r="K44" s="113">
        <v>34.36</v>
      </c>
      <c r="L44" s="115">
        <v>85.43</v>
      </c>
      <c r="M44" s="129"/>
      <c r="N44" s="130"/>
      <c r="O44" s="131">
        <f t="shared" ref="O44:O45" si="27">SUM(M44:N44)</f>
        <v>0</v>
      </c>
      <c r="P44" s="137">
        <f t="shared" ref="P44:P45" si="28">E44*M44</f>
        <v>0</v>
      </c>
      <c r="Q44" s="137">
        <f t="shared" ref="Q44:Q45" si="29">N44*E44</f>
        <v>0</v>
      </c>
      <c r="R44" s="137">
        <f t="shared" ref="R44:R45" si="30">O44*E44</f>
        <v>0</v>
      </c>
    </row>
    <row r="45" spans="1:20" s="116" customFormat="1" ht="94.5" hidden="1" outlineLevel="2" x14ac:dyDescent="0.25">
      <c r="A45" s="68"/>
      <c r="B45" s="68" t="s">
        <v>141</v>
      </c>
      <c r="C45" s="69" t="s">
        <v>105</v>
      </c>
      <c r="D45" s="70" t="s">
        <v>20</v>
      </c>
      <c r="E45" s="98">
        <f>SUM(F45:L45)</f>
        <v>411.86</v>
      </c>
      <c r="F45" s="107">
        <v>34.86</v>
      </c>
      <c r="G45" s="114">
        <v>59.85</v>
      </c>
      <c r="H45" s="115">
        <v>65.95</v>
      </c>
      <c r="I45" s="113">
        <v>68.12</v>
      </c>
      <c r="J45" s="115">
        <v>63.29</v>
      </c>
      <c r="K45" s="113">
        <v>34.36</v>
      </c>
      <c r="L45" s="115">
        <v>85.43</v>
      </c>
      <c r="M45" s="129"/>
      <c r="N45" s="130"/>
      <c r="O45" s="131">
        <f t="shared" si="27"/>
        <v>0</v>
      </c>
      <c r="P45" s="137">
        <f t="shared" si="28"/>
        <v>0</v>
      </c>
      <c r="Q45" s="137">
        <f t="shared" si="29"/>
        <v>0</v>
      </c>
      <c r="R45" s="137">
        <f t="shared" si="30"/>
        <v>0</v>
      </c>
    </row>
    <row r="46" spans="1:20" s="35" customFormat="1" ht="18.75" customHeight="1" outlineLevel="1" collapsed="1" x14ac:dyDescent="0.25">
      <c r="A46" s="76"/>
      <c r="B46" s="76" t="s">
        <v>142</v>
      </c>
      <c r="C46" s="77" t="s">
        <v>96</v>
      </c>
      <c r="D46" s="78"/>
      <c r="E46" s="96"/>
      <c r="F46" s="104"/>
      <c r="G46" s="105"/>
      <c r="H46" s="79"/>
      <c r="I46" s="104"/>
      <c r="J46" s="79"/>
      <c r="K46" s="104"/>
      <c r="L46" s="79"/>
      <c r="M46" s="126"/>
      <c r="N46" s="127"/>
      <c r="O46" s="127"/>
      <c r="P46" s="128">
        <f>SUM(P47)</f>
        <v>0</v>
      </c>
      <c r="Q46" s="128">
        <f t="shared" ref="Q46:R46" si="31">SUM(Q47)</f>
        <v>0</v>
      </c>
      <c r="R46" s="128">
        <f t="shared" si="31"/>
        <v>0</v>
      </c>
      <c r="T46" s="87"/>
    </row>
    <row r="47" spans="1:20" s="36" customFormat="1" ht="94.5" hidden="1" outlineLevel="2" x14ac:dyDescent="0.25">
      <c r="A47" s="67"/>
      <c r="B47" s="68" t="s">
        <v>143</v>
      </c>
      <c r="C47" s="69" t="s">
        <v>101</v>
      </c>
      <c r="D47" s="70" t="s">
        <v>20</v>
      </c>
      <c r="E47" s="98">
        <f>SUM(F47:L47)</f>
        <v>37794.449999999997</v>
      </c>
      <c r="F47" s="107">
        <v>6072.1</v>
      </c>
      <c r="G47" s="108">
        <v>6189.45</v>
      </c>
      <c r="H47" s="80">
        <v>6613.7</v>
      </c>
      <c r="I47" s="107">
        <v>5090.3</v>
      </c>
      <c r="J47" s="80">
        <v>5088.21</v>
      </c>
      <c r="K47" s="107">
        <v>5127.25</v>
      </c>
      <c r="L47" s="80">
        <v>3613.44</v>
      </c>
      <c r="M47" s="129"/>
      <c r="N47" s="130"/>
      <c r="O47" s="131">
        <f t="shared" ref="O47" si="32">SUM(M47:N47)</f>
        <v>0</v>
      </c>
      <c r="P47" s="137">
        <f>E47*M47</f>
        <v>0</v>
      </c>
      <c r="Q47" s="137">
        <f>N47*E47</f>
        <v>0</v>
      </c>
      <c r="R47" s="137">
        <f>O47*E47</f>
        <v>0</v>
      </c>
    </row>
    <row r="48" spans="1:20" s="35" customFormat="1" ht="18.75" customHeight="1" outlineLevel="1" collapsed="1" x14ac:dyDescent="0.25">
      <c r="A48" s="76"/>
      <c r="B48" s="76" t="s">
        <v>144</v>
      </c>
      <c r="C48" s="77" t="s">
        <v>83</v>
      </c>
      <c r="D48" s="78"/>
      <c r="E48" s="96"/>
      <c r="F48" s="104"/>
      <c r="G48" s="105"/>
      <c r="H48" s="79"/>
      <c r="I48" s="104"/>
      <c r="J48" s="79"/>
      <c r="K48" s="104"/>
      <c r="L48" s="79"/>
      <c r="M48" s="126"/>
      <c r="N48" s="127"/>
      <c r="O48" s="127"/>
      <c r="P48" s="128">
        <f>SUM(P49:P49)</f>
        <v>0</v>
      </c>
      <c r="Q48" s="128">
        <f>SUM(Q49:Q49)</f>
        <v>0</v>
      </c>
      <c r="R48" s="128">
        <f>SUM(R49:R49)</f>
        <v>0</v>
      </c>
      <c r="T48" s="87"/>
    </row>
    <row r="49" spans="1:22" s="36" customFormat="1" ht="94.5" hidden="1" outlineLevel="2" x14ac:dyDescent="0.25">
      <c r="A49" s="67"/>
      <c r="B49" s="68" t="s">
        <v>145</v>
      </c>
      <c r="C49" s="69" t="s">
        <v>104</v>
      </c>
      <c r="D49" s="70" t="s">
        <v>20</v>
      </c>
      <c r="E49" s="98">
        <f>SUM(F49:L49)</f>
        <v>5137.03</v>
      </c>
      <c r="F49" s="107">
        <v>863.74</v>
      </c>
      <c r="G49" s="108">
        <v>899.22</v>
      </c>
      <c r="H49" s="80">
        <v>899.67</v>
      </c>
      <c r="I49" s="107">
        <v>645.84</v>
      </c>
      <c r="J49" s="80">
        <v>597.71</v>
      </c>
      <c r="K49" s="107">
        <v>698.56</v>
      </c>
      <c r="L49" s="80">
        <v>532.29</v>
      </c>
      <c r="M49" s="129"/>
      <c r="N49" s="130"/>
      <c r="O49" s="131">
        <f t="shared" ref="O49" si="33">SUM(M49:N49)</f>
        <v>0</v>
      </c>
      <c r="P49" s="137">
        <f>E49*M49</f>
        <v>0</v>
      </c>
      <c r="Q49" s="137">
        <f>N49*E49</f>
        <v>0</v>
      </c>
      <c r="R49" s="137">
        <f>O49*E49</f>
        <v>0</v>
      </c>
    </row>
    <row r="50" spans="1:22" s="36" customFormat="1" ht="21" customHeight="1" x14ac:dyDescent="0.25">
      <c r="A50" s="90"/>
      <c r="B50" s="90"/>
      <c r="C50" s="91" t="s">
        <v>67</v>
      </c>
      <c r="D50" s="92"/>
      <c r="E50" s="99"/>
      <c r="F50" s="109"/>
      <c r="G50" s="93"/>
      <c r="H50" s="110"/>
      <c r="I50" s="109"/>
      <c r="J50" s="110"/>
      <c r="K50" s="109"/>
      <c r="L50" s="110"/>
      <c r="M50" s="133"/>
      <c r="N50" s="124"/>
      <c r="O50" s="134"/>
      <c r="P50" s="124">
        <f>P18</f>
        <v>0</v>
      </c>
      <c r="Q50" s="124">
        <f t="shared" ref="Q50:R50" si="34">Q18</f>
        <v>0</v>
      </c>
      <c r="R50" s="124">
        <f t="shared" si="34"/>
        <v>0</v>
      </c>
    </row>
    <row r="51" spans="1:22" s="36" customFormat="1" x14ac:dyDescent="0.25">
      <c r="A51" s="67"/>
      <c r="B51" s="68"/>
      <c r="C51" s="89" t="s">
        <v>68</v>
      </c>
      <c r="D51" s="70"/>
      <c r="E51" s="97"/>
      <c r="F51" s="106"/>
      <c r="G51" s="88"/>
      <c r="H51" s="71"/>
      <c r="I51" s="106"/>
      <c r="J51" s="71"/>
      <c r="K51" s="106"/>
      <c r="L51" s="71"/>
      <c r="M51" s="135"/>
      <c r="N51" s="136"/>
      <c r="O51" s="131"/>
      <c r="P51" s="132"/>
      <c r="Q51" s="132"/>
      <c r="R51" s="137">
        <f>ROUND(R50*20/120,2)</f>
        <v>0</v>
      </c>
    </row>
    <row r="52" spans="1:22" s="36" customFormat="1" outlineLevel="1" x14ac:dyDescent="0.25">
      <c r="A52" s="67"/>
      <c r="B52" s="68"/>
      <c r="C52" s="140" t="s">
        <v>148</v>
      </c>
      <c r="D52" s="70"/>
      <c r="E52" s="88"/>
      <c r="F52" s="88"/>
      <c r="G52" s="88"/>
      <c r="H52" s="88"/>
      <c r="I52" s="88"/>
      <c r="J52" s="88"/>
      <c r="K52" s="88"/>
      <c r="L52" s="88"/>
      <c r="M52" s="136"/>
      <c r="N52" s="136"/>
      <c r="O52" s="131"/>
      <c r="P52" s="132"/>
      <c r="Q52" s="132"/>
      <c r="R52" s="141">
        <f>SUMPRODUCT((F22:F49)*($O$22:$O$49)*($A$22:$A$49=""))</f>
        <v>0</v>
      </c>
    </row>
    <row r="53" spans="1:22" s="36" customFormat="1" outlineLevel="1" x14ac:dyDescent="0.25">
      <c r="A53" s="67"/>
      <c r="B53" s="68"/>
      <c r="C53" s="140" t="s">
        <v>149</v>
      </c>
      <c r="D53" s="70"/>
      <c r="E53" s="88"/>
      <c r="F53" s="88"/>
      <c r="G53" s="88"/>
      <c r="H53" s="88"/>
      <c r="I53" s="88"/>
      <c r="J53" s="88"/>
      <c r="K53" s="88"/>
      <c r="L53" s="88"/>
      <c r="M53" s="136"/>
      <c r="N53" s="136"/>
      <c r="O53" s="131"/>
      <c r="P53" s="132"/>
      <c r="Q53" s="132"/>
      <c r="R53" s="141">
        <f>SUMPRODUCT((G22:G49)*($O$22:$O$49)*($A$22:$A$49=""))</f>
        <v>0</v>
      </c>
    </row>
    <row r="54" spans="1:22" s="36" customFormat="1" outlineLevel="1" x14ac:dyDescent="0.25">
      <c r="A54" s="67"/>
      <c r="B54" s="68"/>
      <c r="C54" s="140" t="s">
        <v>150</v>
      </c>
      <c r="D54" s="70"/>
      <c r="E54" s="88"/>
      <c r="F54" s="88"/>
      <c r="G54" s="88"/>
      <c r="H54" s="88"/>
      <c r="I54" s="88"/>
      <c r="J54" s="88"/>
      <c r="K54" s="88"/>
      <c r="L54" s="88"/>
      <c r="M54" s="136"/>
      <c r="N54" s="136"/>
      <c r="O54" s="131"/>
      <c r="P54" s="132"/>
      <c r="Q54" s="132"/>
      <c r="R54" s="141">
        <f>SUMPRODUCT((H22:H49)*($O$22:$O$49)*($A$22:$A$49=""))</f>
        <v>0</v>
      </c>
    </row>
    <row r="55" spans="1:22" s="36" customFormat="1" outlineLevel="1" x14ac:dyDescent="0.25">
      <c r="A55" s="67"/>
      <c r="B55" s="68"/>
      <c r="C55" s="140" t="s">
        <v>151</v>
      </c>
      <c r="D55" s="70"/>
      <c r="E55" s="88"/>
      <c r="F55" s="88"/>
      <c r="G55" s="88"/>
      <c r="H55" s="88"/>
      <c r="I55" s="88"/>
      <c r="J55" s="88"/>
      <c r="K55" s="88"/>
      <c r="L55" s="88"/>
      <c r="M55" s="136"/>
      <c r="N55" s="136"/>
      <c r="O55" s="131"/>
      <c r="P55" s="132"/>
      <c r="Q55" s="132"/>
      <c r="R55" s="141">
        <f>SUMPRODUCT((I22:I49)*($O$22:$O$49)*($A$22:$A$49=""))</f>
        <v>0</v>
      </c>
    </row>
    <row r="56" spans="1:22" s="36" customFormat="1" outlineLevel="1" x14ac:dyDescent="0.25">
      <c r="A56" s="67"/>
      <c r="B56" s="68"/>
      <c r="C56" s="140" t="s">
        <v>152</v>
      </c>
      <c r="D56" s="70"/>
      <c r="E56" s="88"/>
      <c r="F56" s="88"/>
      <c r="G56" s="88"/>
      <c r="H56" s="88"/>
      <c r="I56" s="88"/>
      <c r="J56" s="88"/>
      <c r="K56" s="88"/>
      <c r="L56" s="88"/>
      <c r="M56" s="136"/>
      <c r="N56" s="136"/>
      <c r="O56" s="131"/>
      <c r="P56" s="132"/>
      <c r="Q56" s="132"/>
      <c r="R56" s="141">
        <f>SUMPRODUCT((J22:J49)*($O$22:$O$49)*($A$22:$A$49=""))</f>
        <v>0</v>
      </c>
    </row>
    <row r="57" spans="1:22" s="36" customFormat="1" outlineLevel="1" x14ac:dyDescent="0.25">
      <c r="A57" s="67"/>
      <c r="B57" s="68"/>
      <c r="C57" s="140" t="s">
        <v>153</v>
      </c>
      <c r="D57" s="70"/>
      <c r="E57" s="88"/>
      <c r="F57" s="88"/>
      <c r="G57" s="88"/>
      <c r="H57" s="88"/>
      <c r="I57" s="88"/>
      <c r="J57" s="88"/>
      <c r="K57" s="88"/>
      <c r="L57" s="88"/>
      <c r="M57" s="136"/>
      <c r="N57" s="136"/>
      <c r="O57" s="131"/>
      <c r="P57" s="132"/>
      <c r="Q57" s="132"/>
      <c r="R57" s="141">
        <f>SUMPRODUCT((K22:K49)*($O$22:$O$49)*($A$22:$A$49=""))</f>
        <v>0</v>
      </c>
    </row>
    <row r="58" spans="1:22" s="36" customFormat="1" outlineLevel="1" x14ac:dyDescent="0.25">
      <c r="A58" s="67"/>
      <c r="B58" s="68"/>
      <c r="C58" s="140" t="s">
        <v>154</v>
      </c>
      <c r="D58" s="70"/>
      <c r="E58" s="88"/>
      <c r="F58" s="88"/>
      <c r="G58" s="88"/>
      <c r="H58" s="88"/>
      <c r="I58" s="88"/>
      <c r="J58" s="88"/>
      <c r="K58" s="88"/>
      <c r="L58" s="88"/>
      <c r="M58" s="136"/>
      <c r="N58" s="136"/>
      <c r="O58" s="131"/>
      <c r="P58" s="132"/>
      <c r="Q58" s="132"/>
      <c r="R58" s="141">
        <f>SUMPRODUCT((L22:L49)*($O$22:$O$49)*($A$22:$A$49=""))</f>
        <v>0</v>
      </c>
    </row>
    <row r="59" spans="1:22" s="32" customFormat="1" x14ac:dyDescent="0.25">
      <c r="A59" s="174"/>
      <c r="B59" s="157" t="s">
        <v>86</v>
      </c>
      <c r="C59" s="158"/>
      <c r="D59" s="158"/>
      <c r="E59" s="158"/>
      <c r="F59" s="158"/>
      <c r="G59" s="158"/>
      <c r="H59" s="158"/>
      <c r="I59" s="158"/>
      <c r="J59" s="158"/>
      <c r="K59" s="158"/>
      <c r="L59" s="158"/>
      <c r="M59" s="158"/>
      <c r="N59" s="158"/>
      <c r="O59" s="158"/>
      <c r="P59" s="158"/>
      <c r="Q59" s="158"/>
      <c r="R59" s="158"/>
      <c r="U59" s="33"/>
      <c r="V59" s="33"/>
    </row>
    <row r="60" spans="1:22" x14ac:dyDescent="0.25">
      <c r="A60" s="174"/>
      <c r="B60" s="153" t="s">
        <v>18</v>
      </c>
      <c r="C60" s="154"/>
      <c r="D60" s="154"/>
      <c r="E60" s="154"/>
      <c r="F60" s="154"/>
      <c r="G60" s="154"/>
      <c r="H60" s="154"/>
      <c r="I60" s="154"/>
      <c r="J60" s="154"/>
      <c r="K60" s="154"/>
      <c r="L60" s="154"/>
      <c r="M60" s="154"/>
      <c r="N60" s="154"/>
      <c r="O60" s="154"/>
      <c r="P60" s="154"/>
      <c r="Q60" s="154"/>
      <c r="R60" s="154"/>
      <c r="U60" s="2"/>
      <c r="V60" s="2"/>
    </row>
    <row r="61" spans="1:22" x14ac:dyDescent="0.25">
      <c r="A61" s="174"/>
      <c r="B61" s="153" t="s">
        <v>21</v>
      </c>
      <c r="C61" s="154"/>
      <c r="D61" s="154"/>
      <c r="E61" s="154"/>
      <c r="F61" s="154"/>
      <c r="G61" s="154"/>
      <c r="H61" s="154"/>
      <c r="I61" s="154"/>
      <c r="J61" s="154"/>
      <c r="K61" s="154"/>
      <c r="L61" s="154"/>
      <c r="M61" s="154"/>
      <c r="N61" s="154"/>
      <c r="O61" s="154"/>
      <c r="P61" s="154"/>
      <c r="Q61" s="154"/>
      <c r="R61" s="154"/>
      <c r="U61" s="2"/>
      <c r="V61" s="2"/>
    </row>
    <row r="62" spans="1:22" ht="33.75" customHeight="1" x14ac:dyDescent="0.25">
      <c r="A62" s="174"/>
      <c r="B62" s="153" t="s">
        <v>22</v>
      </c>
      <c r="C62" s="154"/>
      <c r="D62" s="154"/>
      <c r="E62" s="154"/>
      <c r="F62" s="154"/>
      <c r="G62" s="154"/>
      <c r="H62" s="154"/>
      <c r="I62" s="154"/>
      <c r="J62" s="154"/>
      <c r="K62" s="154"/>
      <c r="L62" s="154"/>
      <c r="M62" s="154"/>
      <c r="N62" s="154"/>
      <c r="O62" s="154"/>
      <c r="P62" s="154"/>
      <c r="Q62" s="154"/>
      <c r="R62" s="154"/>
      <c r="U62" s="2"/>
      <c r="V62" s="2"/>
    </row>
    <row r="63" spans="1:22" ht="33" customHeight="1" x14ac:dyDescent="0.25">
      <c r="A63" s="174"/>
      <c r="B63" s="153" t="s">
        <v>23</v>
      </c>
      <c r="C63" s="154"/>
      <c r="D63" s="154"/>
      <c r="E63" s="154"/>
      <c r="F63" s="154"/>
      <c r="G63" s="154"/>
      <c r="H63" s="154"/>
      <c r="I63" s="154"/>
      <c r="J63" s="154"/>
      <c r="K63" s="154"/>
      <c r="L63" s="154"/>
      <c r="M63" s="154"/>
      <c r="N63" s="154"/>
      <c r="O63" s="154"/>
      <c r="P63" s="154"/>
      <c r="Q63" s="154"/>
      <c r="R63" s="154"/>
      <c r="U63" s="2"/>
      <c r="V63" s="2"/>
    </row>
    <row r="64" spans="1:22" ht="32.25" customHeight="1" x14ac:dyDescent="0.25">
      <c r="A64" s="174"/>
      <c r="B64" s="153" t="s">
        <v>17</v>
      </c>
      <c r="C64" s="154"/>
      <c r="D64" s="154"/>
      <c r="E64" s="154"/>
      <c r="F64" s="154"/>
      <c r="G64" s="154"/>
      <c r="H64" s="154"/>
      <c r="I64" s="154"/>
      <c r="J64" s="154"/>
      <c r="K64" s="154"/>
      <c r="L64" s="154"/>
      <c r="M64" s="154"/>
      <c r="N64" s="154"/>
      <c r="O64" s="154"/>
      <c r="P64" s="154"/>
      <c r="Q64" s="154"/>
      <c r="R64" s="154"/>
      <c r="U64" s="2"/>
      <c r="V64" s="2"/>
    </row>
    <row r="65" spans="1:22" x14ac:dyDescent="0.25">
      <c r="A65" s="174"/>
      <c r="B65" s="153" t="s">
        <v>146</v>
      </c>
      <c r="C65" s="154"/>
      <c r="D65" s="154"/>
      <c r="E65" s="154"/>
      <c r="F65" s="154"/>
      <c r="G65" s="154"/>
      <c r="H65" s="154"/>
      <c r="I65" s="154"/>
      <c r="J65" s="154"/>
      <c r="K65" s="154"/>
      <c r="L65" s="154"/>
      <c r="M65" s="154"/>
      <c r="N65" s="154"/>
      <c r="O65" s="154"/>
      <c r="P65" s="154"/>
      <c r="Q65" s="154"/>
      <c r="R65" s="154"/>
      <c r="U65" s="2"/>
      <c r="V65" s="2"/>
    </row>
    <row r="66" spans="1:22" x14ac:dyDescent="0.25">
      <c r="A66" s="174"/>
      <c r="B66" s="177" t="s">
        <v>35</v>
      </c>
      <c r="C66" s="178"/>
      <c r="D66" s="178"/>
      <c r="E66" s="178"/>
      <c r="F66" s="178"/>
      <c r="G66" s="178"/>
      <c r="H66" s="178"/>
      <c r="I66" s="178"/>
      <c r="J66" s="178"/>
      <c r="K66" s="178"/>
      <c r="L66" s="178"/>
      <c r="M66" s="178"/>
      <c r="N66" s="178"/>
      <c r="O66" s="178"/>
      <c r="P66" s="178"/>
      <c r="Q66" s="178"/>
      <c r="R66" s="178"/>
      <c r="U66" s="2"/>
      <c r="V66" s="2"/>
    </row>
    <row r="67" spans="1:22" ht="44.25" customHeight="1" x14ac:dyDescent="0.25">
      <c r="A67" s="174"/>
      <c r="B67" s="153" t="s">
        <v>24</v>
      </c>
      <c r="C67" s="154"/>
      <c r="D67" s="154"/>
      <c r="E67" s="154"/>
      <c r="F67" s="154"/>
      <c r="G67" s="154"/>
      <c r="H67" s="154"/>
      <c r="I67" s="154"/>
      <c r="J67" s="154"/>
      <c r="K67" s="154"/>
      <c r="L67" s="154"/>
      <c r="M67" s="154"/>
      <c r="N67" s="154"/>
      <c r="O67" s="154"/>
      <c r="P67" s="154"/>
      <c r="Q67" s="154"/>
      <c r="R67" s="154"/>
      <c r="U67" s="2"/>
      <c r="V67" s="2"/>
    </row>
    <row r="68" spans="1:22" x14ac:dyDescent="0.25">
      <c r="A68" s="174"/>
      <c r="B68" s="177" t="s">
        <v>25</v>
      </c>
      <c r="C68" s="178"/>
      <c r="D68" s="178"/>
      <c r="E68" s="178"/>
      <c r="F68" s="178"/>
      <c r="G68" s="178"/>
      <c r="H68" s="178"/>
      <c r="I68" s="178"/>
      <c r="J68" s="178"/>
      <c r="K68" s="178"/>
      <c r="L68" s="178"/>
      <c r="M68" s="178"/>
      <c r="N68" s="178"/>
      <c r="O68" s="178"/>
      <c r="P68" s="178"/>
      <c r="Q68" s="178"/>
      <c r="R68" s="178"/>
      <c r="U68" s="2"/>
      <c r="V68" s="2"/>
    </row>
    <row r="69" spans="1:22" ht="32.25" customHeight="1" x14ac:dyDescent="0.25">
      <c r="A69" s="174"/>
      <c r="B69" s="153" t="s">
        <v>26</v>
      </c>
      <c r="C69" s="154"/>
      <c r="D69" s="154"/>
      <c r="E69" s="154"/>
      <c r="F69" s="154"/>
      <c r="G69" s="154"/>
      <c r="H69" s="154"/>
      <c r="I69" s="154"/>
      <c r="J69" s="154"/>
      <c r="K69" s="154"/>
      <c r="L69" s="154"/>
      <c r="M69" s="154"/>
      <c r="N69" s="154"/>
      <c r="O69" s="154"/>
      <c r="P69" s="154"/>
      <c r="Q69" s="154"/>
      <c r="R69" s="154"/>
      <c r="U69" s="2"/>
      <c r="V69" s="2"/>
    </row>
    <row r="70" spans="1:22" ht="48.75" customHeight="1" x14ac:dyDescent="0.25">
      <c r="A70" s="174"/>
      <c r="B70" s="153" t="s">
        <v>36</v>
      </c>
      <c r="C70" s="154"/>
      <c r="D70" s="154"/>
      <c r="E70" s="154"/>
      <c r="F70" s="154"/>
      <c r="G70" s="154"/>
      <c r="H70" s="154"/>
      <c r="I70" s="154"/>
      <c r="J70" s="154"/>
      <c r="K70" s="154"/>
      <c r="L70" s="154"/>
      <c r="M70" s="154"/>
      <c r="N70" s="154"/>
      <c r="O70" s="154"/>
      <c r="P70" s="154"/>
      <c r="Q70" s="154"/>
      <c r="R70" s="154"/>
      <c r="U70" s="2"/>
      <c r="V70" s="2"/>
    </row>
    <row r="71" spans="1:22" x14ac:dyDescent="0.25">
      <c r="A71" s="30"/>
      <c r="B71" s="31" t="s">
        <v>27</v>
      </c>
      <c r="C71" s="30"/>
      <c r="D71" s="29"/>
      <c r="E71" s="46"/>
      <c r="F71" s="46"/>
      <c r="G71" s="46"/>
      <c r="H71" s="46"/>
      <c r="I71" s="46"/>
      <c r="J71" s="46"/>
      <c r="K71" s="46"/>
      <c r="L71" s="46"/>
      <c r="M71" s="22"/>
      <c r="N71" s="22"/>
      <c r="O71" s="22"/>
      <c r="P71" s="22"/>
      <c r="Q71" s="22"/>
      <c r="R71" s="22"/>
      <c r="U71" s="2"/>
      <c r="V71" s="2"/>
    </row>
    <row r="72" spans="1:22" x14ac:dyDescent="0.25">
      <c r="A72" s="26"/>
      <c r="B72" s="197" t="s">
        <v>16</v>
      </c>
      <c r="C72" s="197"/>
      <c r="D72" s="197"/>
      <c r="E72" s="46"/>
      <c r="F72" s="46"/>
      <c r="G72" s="46"/>
      <c r="H72" s="46"/>
      <c r="I72" s="46"/>
      <c r="J72" s="46"/>
      <c r="K72" s="46"/>
      <c r="L72" s="46"/>
      <c r="M72" s="22"/>
      <c r="N72" s="22"/>
      <c r="O72" s="22"/>
      <c r="P72" s="22"/>
      <c r="Q72" s="22"/>
      <c r="R72" s="22"/>
      <c r="U72" s="2"/>
      <c r="V72" s="2"/>
    </row>
    <row r="73" spans="1:22" x14ac:dyDescent="0.25">
      <c r="A73" s="26"/>
      <c r="B73" s="25" t="s">
        <v>15</v>
      </c>
      <c r="C73" s="28"/>
      <c r="D73" s="27"/>
      <c r="E73" s="46"/>
      <c r="F73" s="46"/>
      <c r="G73" s="46"/>
      <c r="H73" s="46"/>
      <c r="I73" s="46"/>
      <c r="J73" s="46"/>
      <c r="K73" s="46"/>
      <c r="L73" s="46"/>
      <c r="M73" s="22"/>
      <c r="N73" s="22"/>
      <c r="O73" s="22"/>
      <c r="P73" s="22"/>
      <c r="Q73" s="22"/>
      <c r="R73" s="22"/>
      <c r="U73" s="2"/>
      <c r="V73" s="2"/>
    </row>
    <row r="74" spans="1:22" x14ac:dyDescent="0.25">
      <c r="A74" s="26">
        <v>1</v>
      </c>
      <c r="B74" s="25" t="s">
        <v>14</v>
      </c>
      <c r="C74" s="28"/>
      <c r="D74" s="27"/>
      <c r="E74" s="46"/>
      <c r="F74" s="46"/>
      <c r="G74" s="46"/>
      <c r="H74" s="46"/>
      <c r="I74" s="46"/>
      <c r="J74" s="46"/>
      <c r="K74" s="46"/>
      <c r="L74" s="46"/>
      <c r="M74" s="22"/>
      <c r="N74" s="22"/>
      <c r="O74" s="22"/>
      <c r="P74" s="22"/>
      <c r="Q74" s="22"/>
      <c r="R74" s="22"/>
      <c r="U74" s="2"/>
      <c r="V74" s="2"/>
    </row>
    <row r="75" spans="1:22" x14ac:dyDescent="0.25">
      <c r="A75" s="26">
        <v>2</v>
      </c>
      <c r="B75" s="25" t="s">
        <v>28</v>
      </c>
      <c r="C75" s="28"/>
      <c r="D75" s="27"/>
      <c r="E75" s="46"/>
      <c r="F75" s="46"/>
      <c r="G75" s="46"/>
      <c r="H75" s="46"/>
      <c r="I75" s="46"/>
      <c r="J75" s="46"/>
      <c r="K75" s="46"/>
      <c r="L75" s="46"/>
      <c r="M75" s="22"/>
      <c r="N75" s="22"/>
      <c r="O75" s="22"/>
      <c r="P75" s="22"/>
      <c r="Q75" s="22"/>
      <c r="R75" s="22"/>
      <c r="U75" s="2"/>
      <c r="V75" s="2"/>
    </row>
    <row r="76" spans="1:22" x14ac:dyDescent="0.25">
      <c r="A76" s="26">
        <v>3</v>
      </c>
      <c r="B76" s="25" t="s">
        <v>29</v>
      </c>
      <c r="C76" s="28"/>
      <c r="D76" s="27"/>
      <c r="E76" s="46"/>
      <c r="F76" s="46"/>
      <c r="G76" s="46"/>
      <c r="H76" s="46"/>
      <c r="I76" s="46"/>
      <c r="J76" s="46"/>
      <c r="K76" s="46"/>
      <c r="L76" s="46"/>
      <c r="M76" s="22"/>
      <c r="N76" s="22"/>
      <c r="O76" s="22"/>
      <c r="P76" s="22"/>
      <c r="Q76" s="22"/>
      <c r="R76" s="22"/>
      <c r="U76" s="2"/>
      <c r="V76" s="2"/>
    </row>
    <row r="77" spans="1:22" x14ac:dyDescent="0.25">
      <c r="A77" s="26">
        <v>4</v>
      </c>
      <c r="B77" s="25" t="s">
        <v>30</v>
      </c>
      <c r="C77" s="28"/>
      <c r="D77" s="27"/>
      <c r="E77" s="46"/>
      <c r="F77" s="46"/>
      <c r="G77" s="46"/>
      <c r="H77" s="46"/>
      <c r="I77" s="46"/>
      <c r="J77" s="46"/>
      <c r="K77" s="46"/>
      <c r="L77" s="46"/>
      <c r="M77" s="22"/>
      <c r="N77" s="22"/>
      <c r="O77" s="22"/>
      <c r="P77" s="22"/>
      <c r="Q77" s="22"/>
      <c r="R77" s="22"/>
      <c r="U77" s="2"/>
      <c r="V77" s="2"/>
    </row>
    <row r="78" spans="1:22" x14ac:dyDescent="0.25">
      <c r="A78" s="26">
        <v>5</v>
      </c>
      <c r="B78" s="25" t="s">
        <v>31</v>
      </c>
      <c r="C78" s="28"/>
      <c r="D78" s="27"/>
      <c r="E78" s="46"/>
      <c r="F78" s="46"/>
      <c r="G78" s="46"/>
      <c r="H78" s="46"/>
      <c r="I78" s="46"/>
      <c r="J78" s="46"/>
      <c r="K78" s="46"/>
      <c r="L78" s="46"/>
      <c r="M78" s="22"/>
      <c r="N78" s="22"/>
      <c r="O78" s="22"/>
      <c r="P78" s="22"/>
      <c r="Q78" s="22"/>
      <c r="R78" s="22"/>
      <c r="U78" s="2"/>
      <c r="V78" s="2"/>
    </row>
    <row r="79" spans="1:22" x14ac:dyDescent="0.25">
      <c r="A79" s="26">
        <v>6</v>
      </c>
      <c r="B79" s="25" t="s">
        <v>32</v>
      </c>
      <c r="C79" s="28"/>
      <c r="D79" s="27"/>
      <c r="E79" s="46"/>
      <c r="F79" s="46"/>
      <c r="G79" s="46"/>
      <c r="H79" s="46"/>
      <c r="I79" s="46"/>
      <c r="J79" s="46"/>
      <c r="K79" s="46"/>
      <c r="L79" s="46"/>
      <c r="M79" s="22"/>
      <c r="N79" s="22"/>
      <c r="O79" s="22"/>
      <c r="P79" s="22"/>
      <c r="Q79" s="22"/>
      <c r="R79" s="22"/>
      <c r="U79" s="2"/>
      <c r="V79" s="2"/>
    </row>
    <row r="80" spans="1:22" x14ac:dyDescent="0.25">
      <c r="A80" s="26">
        <v>7</v>
      </c>
      <c r="B80" s="25" t="s">
        <v>33</v>
      </c>
      <c r="C80" s="28"/>
      <c r="D80" s="27"/>
      <c r="E80" s="46"/>
      <c r="F80" s="46"/>
      <c r="G80" s="46"/>
      <c r="H80" s="46"/>
      <c r="I80" s="46"/>
      <c r="J80" s="46"/>
      <c r="K80" s="46"/>
      <c r="L80" s="46"/>
      <c r="M80" s="22"/>
      <c r="N80" s="22"/>
      <c r="O80" s="22"/>
      <c r="P80" s="22"/>
      <c r="Q80" s="22"/>
      <c r="R80" s="22"/>
      <c r="U80" s="2"/>
      <c r="V80" s="2"/>
    </row>
    <row r="81" spans="1:22" x14ac:dyDescent="0.25">
      <c r="A81" s="26">
        <v>8</v>
      </c>
      <c r="B81" s="25" t="s">
        <v>34</v>
      </c>
      <c r="C81" s="24"/>
      <c r="D81" s="23"/>
      <c r="E81" s="46"/>
      <c r="F81" s="46"/>
      <c r="G81" s="46"/>
      <c r="H81" s="46"/>
      <c r="I81" s="46"/>
      <c r="J81" s="46"/>
      <c r="K81" s="46"/>
      <c r="L81" s="46"/>
      <c r="M81" s="22"/>
      <c r="N81" s="22"/>
      <c r="O81" s="22"/>
      <c r="P81" s="22"/>
      <c r="Q81" s="22"/>
      <c r="R81" s="22"/>
      <c r="U81" s="2"/>
      <c r="V81" s="2"/>
    </row>
    <row r="82" spans="1:22" x14ac:dyDescent="0.25">
      <c r="A82" s="26">
        <v>9</v>
      </c>
      <c r="B82" s="25" t="s">
        <v>13</v>
      </c>
      <c r="C82" s="24"/>
      <c r="D82" s="23"/>
      <c r="E82" s="46"/>
      <c r="F82" s="46"/>
      <c r="G82" s="46"/>
      <c r="H82" s="46"/>
      <c r="I82" s="46"/>
      <c r="J82" s="46"/>
      <c r="K82" s="46"/>
      <c r="L82" s="46"/>
      <c r="M82" s="22"/>
      <c r="N82" s="22"/>
      <c r="O82" s="22"/>
      <c r="P82" s="22"/>
      <c r="Q82" s="22"/>
      <c r="R82" s="22"/>
      <c r="U82" s="2"/>
      <c r="V82" s="2"/>
    </row>
    <row r="83" spans="1:22" ht="15.75" customHeight="1" x14ac:dyDescent="0.25">
      <c r="A83" s="26">
        <v>10</v>
      </c>
      <c r="B83" s="25" t="s">
        <v>19</v>
      </c>
      <c r="C83" s="24"/>
      <c r="D83" s="23"/>
      <c r="E83" s="46"/>
      <c r="F83" s="46"/>
      <c r="G83" s="46"/>
      <c r="H83" s="46"/>
      <c r="I83" s="46"/>
      <c r="J83" s="46"/>
      <c r="K83" s="46"/>
      <c r="L83" s="46"/>
      <c r="M83" s="22"/>
      <c r="N83" s="22"/>
      <c r="O83" s="22"/>
      <c r="P83" s="22"/>
      <c r="Q83" s="22"/>
      <c r="R83" s="22"/>
    </row>
    <row r="84" spans="1:22" s="21" customFormat="1" x14ac:dyDescent="0.25">
      <c r="A84" s="19"/>
      <c r="B84" s="18"/>
      <c r="C84" s="17"/>
      <c r="D84" s="16"/>
      <c r="E84" s="46"/>
      <c r="F84" s="46"/>
      <c r="G84" s="46"/>
      <c r="H84" s="46"/>
      <c r="I84" s="46"/>
      <c r="J84" s="46"/>
      <c r="K84" s="46"/>
      <c r="L84" s="46"/>
      <c r="M84" s="22"/>
      <c r="N84" s="22"/>
      <c r="O84" s="22"/>
      <c r="P84" s="22"/>
      <c r="Q84" s="22"/>
      <c r="R84" s="22"/>
    </row>
    <row r="85" spans="1:22" s="58" customFormat="1" ht="18" customHeight="1" x14ac:dyDescent="0.25">
      <c r="A85" s="54" t="s">
        <v>37</v>
      </c>
      <c r="B85" s="55"/>
      <c r="C85" s="56"/>
      <c r="D85" s="57"/>
      <c r="E85" s="45"/>
      <c r="F85" s="45"/>
      <c r="G85" s="45"/>
      <c r="H85" s="45"/>
      <c r="I85" s="45"/>
      <c r="J85" s="45"/>
      <c r="K85" s="45"/>
      <c r="L85" s="45"/>
      <c r="M85" s="22"/>
      <c r="N85" s="22"/>
      <c r="O85" s="22"/>
      <c r="P85" s="22"/>
      <c r="Q85" s="22"/>
      <c r="R85" s="22"/>
    </row>
    <row r="86" spans="1:22" s="32" customFormat="1" ht="12" customHeight="1" x14ac:dyDescent="0.25">
      <c r="A86" s="49"/>
      <c r="B86" s="50"/>
      <c r="C86" s="20"/>
      <c r="D86" s="16"/>
      <c r="E86" s="46"/>
      <c r="F86" s="46"/>
      <c r="G86" s="46"/>
      <c r="H86" s="46"/>
      <c r="I86" s="46"/>
      <c r="J86" s="46"/>
      <c r="K86" s="46"/>
      <c r="L86" s="46"/>
      <c r="M86" s="22"/>
      <c r="N86" s="22"/>
      <c r="O86" s="22"/>
      <c r="P86" s="22"/>
      <c r="Q86" s="22"/>
      <c r="R86" s="22"/>
    </row>
    <row r="87" spans="1:22" s="52" customFormat="1" ht="15" customHeight="1" x14ac:dyDescent="0.2">
      <c r="A87" s="51" t="s">
        <v>51</v>
      </c>
      <c r="B87" s="51"/>
      <c r="C87" s="51"/>
      <c r="D87" s="51"/>
      <c r="E87" s="51"/>
      <c r="F87" s="51"/>
      <c r="G87" s="51"/>
      <c r="H87" s="51"/>
      <c r="I87" s="51"/>
      <c r="J87" s="51"/>
      <c r="K87" s="51"/>
      <c r="L87" s="51"/>
      <c r="M87" s="51"/>
      <c r="N87" s="51"/>
      <c r="O87" s="51"/>
      <c r="P87" s="51"/>
      <c r="Q87" s="51"/>
      <c r="R87" s="51"/>
      <c r="S87" s="59"/>
    </row>
    <row r="88" spans="1:22" s="52" customFormat="1" ht="12.75" customHeight="1" x14ac:dyDescent="0.2">
      <c r="A88" s="53"/>
      <c r="B88" s="180" t="s">
        <v>52</v>
      </c>
      <c r="C88" s="181"/>
      <c r="D88" s="195"/>
      <c r="E88" s="195"/>
      <c r="F88" s="195"/>
      <c r="G88" s="195"/>
      <c r="H88" s="195"/>
      <c r="I88" s="195"/>
      <c r="J88" s="195"/>
      <c r="K88" s="195"/>
      <c r="L88" s="195"/>
      <c r="M88" s="195"/>
      <c r="N88" s="195"/>
      <c r="O88" s="195"/>
      <c r="P88" s="195"/>
      <c r="Q88" s="195"/>
      <c r="R88" s="195"/>
      <c r="S88" s="60"/>
    </row>
    <row r="89" spans="1:22" s="52" customFormat="1" ht="12.75" x14ac:dyDescent="0.2">
      <c r="A89" s="53"/>
      <c r="B89" s="180" t="s">
        <v>53</v>
      </c>
      <c r="C89" s="181"/>
      <c r="D89" s="196"/>
      <c r="E89" s="196"/>
      <c r="F89" s="196"/>
      <c r="G89" s="196"/>
      <c r="H89" s="196"/>
      <c r="I89" s="196"/>
      <c r="J89" s="196"/>
      <c r="K89" s="196"/>
      <c r="L89" s="196"/>
      <c r="M89" s="196"/>
      <c r="N89" s="196"/>
      <c r="O89" s="196"/>
      <c r="P89" s="196"/>
      <c r="Q89" s="196"/>
      <c r="R89" s="196"/>
      <c r="S89" s="61"/>
    </row>
    <row r="90" spans="1:22" s="52" customFormat="1" ht="12.75" x14ac:dyDescent="0.2">
      <c r="A90" s="53"/>
      <c r="B90" s="190" t="s">
        <v>54</v>
      </c>
      <c r="C90" s="191"/>
      <c r="D90" s="195"/>
      <c r="E90" s="195"/>
      <c r="F90" s="195"/>
      <c r="G90" s="195"/>
      <c r="H90" s="195"/>
      <c r="I90" s="195"/>
      <c r="J90" s="195"/>
      <c r="K90" s="195"/>
      <c r="L90" s="195"/>
      <c r="M90" s="195"/>
      <c r="N90" s="195"/>
      <c r="O90" s="195"/>
      <c r="P90" s="195"/>
      <c r="Q90" s="195"/>
      <c r="R90" s="195"/>
      <c r="S90" s="60"/>
    </row>
    <row r="91" spans="1:22" s="52" customFormat="1" ht="12.75" x14ac:dyDescent="0.2">
      <c r="A91" s="53"/>
      <c r="B91" s="190" t="s">
        <v>147</v>
      </c>
      <c r="C91" s="191"/>
      <c r="D91" s="195"/>
      <c r="E91" s="195"/>
      <c r="F91" s="195"/>
      <c r="G91" s="195"/>
      <c r="H91" s="195"/>
      <c r="I91" s="195"/>
      <c r="J91" s="195"/>
      <c r="K91" s="195"/>
      <c r="L91" s="195"/>
      <c r="M91" s="195"/>
      <c r="N91" s="195"/>
      <c r="O91" s="195"/>
      <c r="P91" s="195"/>
      <c r="Q91" s="195"/>
      <c r="R91" s="195"/>
      <c r="S91" s="60"/>
    </row>
    <row r="92" spans="1:22" s="52" customFormat="1" ht="12.75" customHeight="1" x14ac:dyDescent="0.2">
      <c r="A92" s="53"/>
      <c r="B92" s="188" t="s">
        <v>55</v>
      </c>
      <c r="C92" s="189"/>
      <c r="D92" s="192" t="s">
        <v>56</v>
      </c>
      <c r="E92" s="193"/>
      <c r="F92" s="193"/>
      <c r="G92" s="193"/>
      <c r="H92" s="193"/>
      <c r="I92" s="193"/>
      <c r="J92" s="193"/>
      <c r="K92" s="193"/>
      <c r="L92" s="193"/>
      <c r="M92" s="193"/>
      <c r="N92" s="193"/>
      <c r="O92" s="193"/>
      <c r="P92" s="193"/>
      <c r="Q92" s="193"/>
      <c r="R92" s="194"/>
      <c r="S92" s="61"/>
    </row>
    <row r="93" spans="1:22" s="52" customFormat="1" ht="12.75" customHeight="1" x14ac:dyDescent="0.2">
      <c r="A93" s="53"/>
      <c r="B93" s="180" t="s">
        <v>57</v>
      </c>
      <c r="C93" s="181"/>
      <c r="D93" s="185" t="s">
        <v>58</v>
      </c>
      <c r="E93" s="186"/>
      <c r="F93" s="186"/>
      <c r="G93" s="186"/>
      <c r="H93" s="186"/>
      <c r="I93" s="186"/>
      <c r="J93" s="186"/>
      <c r="K93" s="186"/>
      <c r="L93" s="186"/>
      <c r="M93" s="186"/>
      <c r="N93" s="186"/>
      <c r="O93" s="186"/>
      <c r="P93" s="186"/>
      <c r="Q93" s="186"/>
      <c r="R93" s="187"/>
      <c r="S93" s="60"/>
    </row>
    <row r="94" spans="1:22" s="52" customFormat="1" ht="12.75" x14ac:dyDescent="0.2">
      <c r="A94" s="53"/>
      <c r="B94" s="180" t="s">
        <v>59</v>
      </c>
      <c r="C94" s="181"/>
      <c r="D94" s="185" t="s">
        <v>60</v>
      </c>
      <c r="E94" s="186"/>
      <c r="F94" s="186"/>
      <c r="G94" s="186"/>
      <c r="H94" s="186"/>
      <c r="I94" s="186"/>
      <c r="J94" s="186"/>
      <c r="K94" s="186"/>
      <c r="L94" s="186"/>
      <c r="M94" s="186"/>
      <c r="N94" s="186"/>
      <c r="O94" s="186"/>
      <c r="P94" s="186"/>
      <c r="Q94" s="186"/>
      <c r="R94" s="187"/>
      <c r="S94" s="62"/>
    </row>
    <row r="95" spans="1:22" s="52" customFormat="1" ht="15.75" customHeight="1" x14ac:dyDescent="0.2">
      <c r="A95" s="53"/>
      <c r="B95" s="180" t="s">
        <v>61</v>
      </c>
      <c r="C95" s="181"/>
      <c r="D95" s="185" t="s">
        <v>62</v>
      </c>
      <c r="E95" s="186"/>
      <c r="F95" s="186"/>
      <c r="G95" s="186"/>
      <c r="H95" s="186"/>
      <c r="I95" s="186"/>
      <c r="J95" s="186"/>
      <c r="K95" s="186"/>
      <c r="L95" s="186"/>
      <c r="M95" s="186"/>
      <c r="N95" s="186"/>
      <c r="O95" s="186"/>
      <c r="P95" s="186"/>
      <c r="Q95" s="186"/>
      <c r="R95" s="187"/>
      <c r="S95" s="62"/>
    </row>
    <row r="96" spans="1:22" s="52" customFormat="1" ht="22.5" customHeight="1" x14ac:dyDescent="0.2">
      <c r="A96" s="53"/>
      <c r="B96" s="188" t="s">
        <v>65</v>
      </c>
      <c r="C96" s="189"/>
      <c r="D96" s="185"/>
      <c r="E96" s="186"/>
      <c r="F96" s="186"/>
      <c r="G96" s="186"/>
      <c r="H96" s="186"/>
      <c r="I96" s="186"/>
      <c r="J96" s="186"/>
      <c r="K96" s="186"/>
      <c r="L96" s="186"/>
      <c r="M96" s="186"/>
      <c r="N96" s="186"/>
      <c r="O96" s="186"/>
      <c r="P96" s="186"/>
      <c r="Q96" s="186"/>
      <c r="R96" s="187"/>
      <c r="S96" s="62"/>
    </row>
    <row r="97" spans="1:19" s="52" customFormat="1" ht="21" customHeight="1" x14ac:dyDescent="0.2">
      <c r="A97" s="53"/>
      <c r="B97" s="188" t="s">
        <v>69</v>
      </c>
      <c r="C97" s="189"/>
      <c r="D97" s="185"/>
      <c r="E97" s="186"/>
      <c r="F97" s="186"/>
      <c r="G97" s="186"/>
      <c r="H97" s="186"/>
      <c r="I97" s="186"/>
      <c r="J97" s="186"/>
      <c r="K97" s="186"/>
      <c r="L97" s="186"/>
      <c r="M97" s="186"/>
      <c r="N97" s="186"/>
      <c r="O97" s="186"/>
      <c r="P97" s="186"/>
      <c r="Q97" s="186"/>
      <c r="R97" s="187"/>
      <c r="S97" s="62"/>
    </row>
    <row r="98" spans="1:19" ht="15.75" customHeight="1" x14ac:dyDescent="0.25">
      <c r="A98" s="182" t="s">
        <v>38</v>
      </c>
      <c r="B98" s="182"/>
      <c r="C98" s="182"/>
      <c r="D98" s="182"/>
      <c r="E98" s="182"/>
      <c r="F98" s="182"/>
      <c r="G98" s="182"/>
      <c r="H98" s="182"/>
      <c r="I98" s="182"/>
      <c r="J98" s="182"/>
      <c r="K98" s="182"/>
      <c r="L98" s="182"/>
      <c r="M98" s="182"/>
      <c r="N98" s="182"/>
      <c r="O98" s="182"/>
      <c r="P98" s="182"/>
      <c r="Q98" s="182"/>
      <c r="R98" s="182"/>
      <c r="S98" s="12"/>
    </row>
    <row r="99" spans="1:19" x14ac:dyDescent="0.25">
      <c r="A99" s="182"/>
      <c r="B99" s="182"/>
      <c r="C99" s="182"/>
      <c r="D99" s="182"/>
      <c r="E99" s="182"/>
      <c r="F99" s="182"/>
      <c r="G99" s="182"/>
      <c r="H99" s="182"/>
      <c r="I99" s="182"/>
      <c r="J99" s="182"/>
      <c r="K99" s="182"/>
      <c r="L99" s="182"/>
      <c r="M99" s="182"/>
      <c r="N99" s="182"/>
      <c r="O99" s="182"/>
      <c r="P99" s="182"/>
      <c r="Q99" s="182"/>
      <c r="R99" s="182"/>
      <c r="S99" s="12"/>
    </row>
    <row r="100" spans="1:19" x14ac:dyDescent="0.25">
      <c r="A100" s="182"/>
      <c r="B100" s="182"/>
      <c r="C100" s="182"/>
      <c r="D100" s="182"/>
      <c r="E100" s="182"/>
      <c r="F100" s="182"/>
      <c r="G100" s="182"/>
      <c r="H100" s="182"/>
      <c r="I100" s="182"/>
      <c r="J100" s="182"/>
      <c r="K100" s="182"/>
      <c r="L100" s="182"/>
      <c r="M100" s="182"/>
      <c r="N100" s="182"/>
      <c r="O100" s="182"/>
      <c r="P100" s="182"/>
      <c r="Q100" s="182"/>
      <c r="R100" s="182"/>
      <c r="S100" s="12"/>
    </row>
    <row r="101" spans="1:19" x14ac:dyDescent="0.25">
      <c r="A101" s="182"/>
      <c r="B101" s="182"/>
      <c r="C101" s="182"/>
      <c r="D101" s="182"/>
      <c r="E101" s="182"/>
      <c r="F101" s="182"/>
      <c r="G101" s="182"/>
      <c r="H101" s="182"/>
      <c r="I101" s="182"/>
      <c r="J101" s="182"/>
      <c r="K101" s="182"/>
      <c r="L101" s="182"/>
      <c r="M101" s="182"/>
      <c r="N101" s="182"/>
      <c r="O101" s="182"/>
      <c r="P101" s="182"/>
      <c r="Q101" s="182"/>
      <c r="R101" s="182"/>
      <c r="S101" s="12"/>
    </row>
    <row r="102" spans="1:19" x14ac:dyDescent="0.25">
      <c r="A102" s="11"/>
      <c r="B102" s="11"/>
      <c r="C102" s="64"/>
      <c r="D102" s="13"/>
      <c r="E102" s="47"/>
      <c r="F102" s="47"/>
      <c r="G102" s="47"/>
      <c r="H102" s="47"/>
      <c r="I102" s="47"/>
      <c r="J102" s="47"/>
      <c r="K102" s="47"/>
      <c r="L102" s="47"/>
      <c r="M102" s="12"/>
      <c r="N102" s="12"/>
      <c r="O102" s="12"/>
      <c r="P102" s="12"/>
      <c r="Q102" s="12"/>
      <c r="R102" s="12"/>
      <c r="S102" s="12"/>
    </row>
    <row r="103" spans="1:19" x14ac:dyDescent="0.25">
      <c r="B103" s="183" t="s">
        <v>12</v>
      </c>
      <c r="C103" s="183"/>
      <c r="D103" s="184" t="s">
        <v>11</v>
      </c>
      <c r="E103" s="184"/>
      <c r="F103" s="184"/>
      <c r="G103" s="184"/>
      <c r="H103" s="184"/>
      <c r="I103" s="184"/>
      <c r="J103" s="184"/>
      <c r="K103" s="184"/>
      <c r="L103" s="184"/>
      <c r="M103" s="184"/>
      <c r="N103" s="184"/>
      <c r="O103" s="184"/>
      <c r="P103" s="184"/>
      <c r="Q103" s="184"/>
      <c r="R103" s="184"/>
    </row>
    <row r="104" spans="1:19" x14ac:dyDescent="0.25">
      <c r="B104" s="179" t="s">
        <v>39</v>
      </c>
      <c r="C104" s="179"/>
      <c r="D104" s="179" t="s">
        <v>10</v>
      </c>
      <c r="E104" s="179"/>
      <c r="F104" s="179"/>
      <c r="G104" s="179"/>
      <c r="H104" s="179"/>
      <c r="I104" s="179"/>
      <c r="J104" s="179"/>
      <c r="K104" s="179"/>
      <c r="L104" s="179"/>
      <c r="M104" s="179"/>
      <c r="N104" s="179"/>
      <c r="O104" s="15"/>
      <c r="P104" s="14"/>
      <c r="Q104" s="14"/>
      <c r="R104" s="14"/>
    </row>
    <row r="113" spans="5:5" x14ac:dyDescent="0.25">
      <c r="E113" s="48">
        <v>57492.98</v>
      </c>
    </row>
  </sheetData>
  <autoFilter ref="A18:R83">
    <filterColumn colId="12" showButton="0"/>
    <filterColumn colId="13" showButton="0"/>
  </autoFilter>
  <mergeCells count="71">
    <mergeCell ref="B89:C89"/>
    <mergeCell ref="D89:R89"/>
    <mergeCell ref="B69:R69"/>
    <mergeCell ref="B67:R67"/>
    <mergeCell ref="D90:R90"/>
    <mergeCell ref="B70:R70"/>
    <mergeCell ref="B72:D72"/>
    <mergeCell ref="D88:R88"/>
    <mergeCell ref="B88:C88"/>
    <mergeCell ref="B68:R68"/>
    <mergeCell ref="B92:C92"/>
    <mergeCell ref="B90:C90"/>
    <mergeCell ref="B91:C91"/>
    <mergeCell ref="D92:R92"/>
    <mergeCell ref="D91:R91"/>
    <mergeCell ref="B104:C104"/>
    <mergeCell ref="D104:N104"/>
    <mergeCell ref="B93:C93"/>
    <mergeCell ref="A98:R101"/>
    <mergeCell ref="B103:C103"/>
    <mergeCell ref="D103:R103"/>
    <mergeCell ref="D93:R93"/>
    <mergeCell ref="D94:R94"/>
    <mergeCell ref="D95:R95"/>
    <mergeCell ref="B96:C96"/>
    <mergeCell ref="D96:R96"/>
    <mergeCell ref="B97:C97"/>
    <mergeCell ref="D97:R97"/>
    <mergeCell ref="B95:C95"/>
    <mergeCell ref="B94:C94"/>
    <mergeCell ref="A59:A70"/>
    <mergeCell ref="M18:O18"/>
    <mergeCell ref="B66:R66"/>
    <mergeCell ref="B60:R60"/>
    <mergeCell ref="B61:R61"/>
    <mergeCell ref="A4:N4"/>
    <mergeCell ref="C6:D6"/>
    <mergeCell ref="A3:N3"/>
    <mergeCell ref="A9:B9"/>
    <mergeCell ref="N8:R8"/>
    <mergeCell ref="N9:R9"/>
    <mergeCell ref="D8:M8"/>
    <mergeCell ref="D9:M9"/>
    <mergeCell ref="A16:A17"/>
    <mergeCell ref="M16:O16"/>
    <mergeCell ref="E16:E17"/>
    <mergeCell ref="D16:D17"/>
    <mergeCell ref="C16:C17"/>
    <mergeCell ref="B16:B17"/>
    <mergeCell ref="F16:H16"/>
    <mergeCell ref="I16:J16"/>
    <mergeCell ref="P16:R16"/>
    <mergeCell ref="K16:L16"/>
    <mergeCell ref="B64:R64"/>
    <mergeCell ref="B65:R65"/>
    <mergeCell ref="B62:R62"/>
    <mergeCell ref="B63:R63"/>
    <mergeCell ref="M20:O20"/>
    <mergeCell ref="B59:R59"/>
    <mergeCell ref="N15:R15"/>
    <mergeCell ref="N10:R10"/>
    <mergeCell ref="N11:R11"/>
    <mergeCell ref="N12:R12"/>
    <mergeCell ref="N13:R13"/>
    <mergeCell ref="N14:R14"/>
    <mergeCell ref="D15:M15"/>
    <mergeCell ref="D10:M10"/>
    <mergeCell ref="D11:M11"/>
    <mergeCell ref="D12:M12"/>
    <mergeCell ref="D13:M13"/>
    <mergeCell ref="D14:M14"/>
  </mergeCells>
  <pageMargins left="0.23622047244094491" right="0.23622047244094491" top="0.74803149606299213" bottom="0.74803149606299213" header="0.31496062992125984" footer="0.31496062992125984"/>
  <pageSetup paperSize="9" scale="2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6" sqref="C36"/>
    </sheetView>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отделка МОП и апарт.</vt:lpstr>
      <vt:lpstr>Лист1</vt:lpstr>
      <vt:lpstr>'отделка МОП и апарт.'!Заголовки_для_печати</vt:lpstr>
      <vt:lpstr>'отделка МОП и апарт.'!Область_печати</vt:lpstr>
    </vt:vector>
  </TitlesOfParts>
  <Company>Эталон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Кашинский</dc:creator>
  <cp:lastModifiedBy>Дудкина Дарья Викторовна</cp:lastModifiedBy>
  <cp:lastPrinted>2024-06-13T11:40:22Z</cp:lastPrinted>
  <dcterms:created xsi:type="dcterms:W3CDTF">2012-02-18T10:18:33Z</dcterms:created>
  <dcterms:modified xsi:type="dcterms:W3CDTF">2025-04-07T12:24:21Z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