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Z:\ТЗ\ИТП\"/>
    </mc:Choice>
  </mc:AlternateContent>
  <bookViews>
    <workbookView xWindow="0" yWindow="0" windowWidth="2160" windowHeight="0" tabRatio="500"/>
  </bookViews>
  <sheets>
    <sheet name="Сети" sheetId="21" r:id="rId1"/>
  </sheets>
  <definedNames>
    <definedName name="_xlnm._FilterDatabase" localSheetId="0" hidden="1">Сети!$A$18:$K$371</definedName>
    <definedName name="_xlnm.Print_Titles" localSheetId="0">Сети!$16:$16</definedName>
    <definedName name="_xlnm.Print_Area" localSheetId="0">Сети!$A$1:$K$397</definedName>
  </definedNames>
  <calcPr calcId="162913" fullPrecision="0"/>
</workbook>
</file>

<file path=xl/calcChain.xml><?xml version="1.0" encoding="utf-8"?>
<calcChain xmlns="http://schemas.openxmlformats.org/spreadsheetml/2006/main">
  <c r="J343" i="21" l="1"/>
  <c r="K343" i="21"/>
  <c r="I343" i="21"/>
  <c r="J344" i="21"/>
  <c r="I344" i="21"/>
  <c r="H344" i="21"/>
  <c r="K344" i="21" s="1"/>
  <c r="J342" i="21" l="1"/>
  <c r="I342" i="21"/>
  <c r="H342" i="21"/>
  <c r="K342" i="21" s="1"/>
  <c r="J341" i="21"/>
  <c r="I341" i="21"/>
  <c r="H341" i="21"/>
  <c r="K341" i="21" s="1"/>
  <c r="J340" i="21"/>
  <c r="I340" i="21"/>
  <c r="H340" i="21"/>
  <c r="K340" i="21" s="1"/>
  <c r="J339" i="21"/>
  <c r="I339" i="21"/>
  <c r="H339" i="21"/>
  <c r="K339" i="21" s="1"/>
  <c r="J338" i="21"/>
  <c r="I338" i="21"/>
  <c r="H338" i="21"/>
  <c r="K338" i="21" s="1"/>
  <c r="J337" i="21"/>
  <c r="I337" i="21"/>
  <c r="H337" i="21"/>
  <c r="K337" i="21" s="1"/>
  <c r="J336" i="21"/>
  <c r="I336" i="21"/>
  <c r="H336" i="21"/>
  <c r="K336" i="21" s="1"/>
  <c r="J335" i="21"/>
  <c r="I335" i="21"/>
  <c r="H335" i="21"/>
  <c r="K335" i="21" s="1"/>
  <c r="J334" i="21"/>
  <c r="I334" i="21"/>
  <c r="H334" i="21"/>
  <c r="K334" i="21" s="1"/>
  <c r="J333" i="21"/>
  <c r="I333" i="21"/>
  <c r="H333" i="21"/>
  <c r="K333" i="21" s="1"/>
  <c r="J332" i="21"/>
  <c r="I332" i="21"/>
  <c r="H332" i="21"/>
  <c r="K332" i="21" s="1"/>
  <c r="J331" i="21"/>
  <c r="I331" i="21"/>
  <c r="H331" i="21"/>
  <c r="K331" i="21" s="1"/>
  <c r="J330" i="21"/>
  <c r="I330" i="21"/>
  <c r="H330" i="21"/>
  <c r="K330" i="21" s="1"/>
  <c r="J329" i="21"/>
  <c r="I329" i="21"/>
  <c r="H329" i="21"/>
  <c r="K329" i="21" s="1"/>
  <c r="J328" i="21"/>
  <c r="I328" i="21"/>
  <c r="H328" i="21"/>
  <c r="K328" i="21" s="1"/>
  <c r="J327" i="21"/>
  <c r="I327" i="21"/>
  <c r="H327" i="21"/>
  <c r="K327" i="21" s="1"/>
  <c r="J326" i="21"/>
  <c r="I326" i="21"/>
  <c r="H326" i="21"/>
  <c r="K326" i="21" s="1"/>
  <c r="J325" i="21"/>
  <c r="I325" i="21"/>
  <c r="H325" i="21"/>
  <c r="K325" i="21" s="1"/>
  <c r="J324" i="21"/>
  <c r="I324" i="21"/>
  <c r="H324" i="21"/>
  <c r="K324" i="21" s="1"/>
  <c r="J323" i="21"/>
  <c r="I323" i="21"/>
  <c r="H323" i="21"/>
  <c r="K323" i="21" s="1"/>
  <c r="J322" i="21"/>
  <c r="I322" i="21"/>
  <c r="H322" i="21"/>
  <c r="K322" i="21" s="1"/>
  <c r="J321" i="21"/>
  <c r="I321" i="21"/>
  <c r="H321" i="21"/>
  <c r="K321" i="21" s="1"/>
  <c r="J320" i="21"/>
  <c r="I320" i="21"/>
  <c r="H320" i="21"/>
  <c r="K320" i="21" s="1"/>
  <c r="J318" i="21"/>
  <c r="I318" i="21"/>
  <c r="H318" i="21"/>
  <c r="K318" i="21" s="1"/>
  <c r="J317" i="21"/>
  <c r="I317" i="21"/>
  <c r="H317" i="21"/>
  <c r="K317" i="21" s="1"/>
  <c r="J316" i="21"/>
  <c r="I316" i="21"/>
  <c r="H316" i="21"/>
  <c r="K316" i="21" s="1"/>
  <c r="K314" i="21" s="1"/>
  <c r="J315" i="21"/>
  <c r="I315" i="21"/>
  <c r="I314" i="21" s="1"/>
  <c r="H315" i="21"/>
  <c r="K315" i="21" s="1"/>
  <c r="J313" i="21"/>
  <c r="I313" i="21"/>
  <c r="H313" i="21"/>
  <c r="K313" i="21" s="1"/>
  <c r="J312" i="21"/>
  <c r="I312" i="21"/>
  <c r="H312" i="21"/>
  <c r="K312" i="21" s="1"/>
  <c r="J311" i="21"/>
  <c r="I311" i="21"/>
  <c r="H311" i="21"/>
  <c r="K311" i="21" s="1"/>
  <c r="J310" i="21"/>
  <c r="I310" i="21"/>
  <c r="H310" i="21"/>
  <c r="K310" i="21" s="1"/>
  <c r="J309" i="21"/>
  <c r="I309" i="21"/>
  <c r="H309" i="21"/>
  <c r="K309" i="21" s="1"/>
  <c r="J308" i="21"/>
  <c r="I308" i="21"/>
  <c r="H308" i="21"/>
  <c r="K308" i="21" s="1"/>
  <c r="J307" i="21"/>
  <c r="J306" i="21" s="1"/>
  <c r="I307" i="21"/>
  <c r="H307" i="21"/>
  <c r="K307" i="21" s="1"/>
  <c r="K306" i="21" s="1"/>
  <c r="J305" i="21"/>
  <c r="I305" i="21"/>
  <c r="H305" i="21"/>
  <c r="K305" i="21" s="1"/>
  <c r="J304" i="21"/>
  <c r="I304" i="21"/>
  <c r="H304" i="21"/>
  <c r="K304" i="21" s="1"/>
  <c r="J303" i="21"/>
  <c r="I303" i="21"/>
  <c r="H303" i="21"/>
  <c r="K303" i="21" s="1"/>
  <c r="J302" i="21"/>
  <c r="I302" i="21"/>
  <c r="H302" i="21"/>
  <c r="K302" i="21" s="1"/>
  <c r="J300" i="21"/>
  <c r="I300" i="21"/>
  <c r="H300" i="21"/>
  <c r="K300" i="21" s="1"/>
  <c r="J299" i="21"/>
  <c r="I299" i="21"/>
  <c r="H299" i="21"/>
  <c r="K299" i="21" s="1"/>
  <c r="J298" i="21"/>
  <c r="I298" i="21"/>
  <c r="H298" i="21"/>
  <c r="K298" i="21" s="1"/>
  <c r="J297" i="21"/>
  <c r="I297" i="21"/>
  <c r="H297" i="21"/>
  <c r="K297" i="21" s="1"/>
  <c r="J296" i="21"/>
  <c r="I296" i="21"/>
  <c r="H296" i="21"/>
  <c r="K296" i="21" s="1"/>
  <c r="J295" i="21"/>
  <c r="I295" i="21"/>
  <c r="H295" i="21"/>
  <c r="K295" i="21" s="1"/>
  <c r="J294" i="21"/>
  <c r="I294" i="21"/>
  <c r="H294" i="21"/>
  <c r="K294" i="21" s="1"/>
  <c r="J293" i="21"/>
  <c r="I293" i="21"/>
  <c r="H293" i="21"/>
  <c r="K293" i="21" s="1"/>
  <c r="J292" i="21"/>
  <c r="I292" i="21"/>
  <c r="H292" i="21"/>
  <c r="K292" i="21" s="1"/>
  <c r="J291" i="21"/>
  <c r="I291" i="21"/>
  <c r="H291" i="21"/>
  <c r="K291" i="21" s="1"/>
  <c r="J290" i="21"/>
  <c r="I290" i="21"/>
  <c r="H290" i="21"/>
  <c r="K290" i="21" s="1"/>
  <c r="J289" i="21"/>
  <c r="I289" i="21"/>
  <c r="H289" i="21"/>
  <c r="K289" i="21" s="1"/>
  <c r="J288" i="21"/>
  <c r="I288" i="21"/>
  <c r="H288" i="21"/>
  <c r="K288" i="21" s="1"/>
  <c r="J287" i="21"/>
  <c r="I287" i="21"/>
  <c r="H287" i="21"/>
  <c r="K287" i="21" s="1"/>
  <c r="J286" i="21"/>
  <c r="I286" i="21"/>
  <c r="H286" i="21"/>
  <c r="K286" i="21" s="1"/>
  <c r="J284" i="21"/>
  <c r="I284" i="21"/>
  <c r="H284" i="21"/>
  <c r="K284" i="21" s="1"/>
  <c r="J283" i="21"/>
  <c r="I283" i="21"/>
  <c r="H283" i="21"/>
  <c r="K283" i="21" s="1"/>
  <c r="J282" i="21"/>
  <c r="I282" i="21"/>
  <c r="H282" i="21"/>
  <c r="K282" i="21" s="1"/>
  <c r="J281" i="21"/>
  <c r="I281" i="21"/>
  <c r="H281" i="21"/>
  <c r="K281" i="21" s="1"/>
  <c r="J280" i="21"/>
  <c r="I280" i="21"/>
  <c r="H280" i="21"/>
  <c r="K280" i="21" s="1"/>
  <c r="J279" i="21"/>
  <c r="I279" i="21"/>
  <c r="H279" i="21"/>
  <c r="K279" i="21" s="1"/>
  <c r="J278" i="21"/>
  <c r="I278" i="21"/>
  <c r="H278" i="21"/>
  <c r="K278" i="21" s="1"/>
  <c r="J277" i="21"/>
  <c r="I277" i="21"/>
  <c r="H277" i="21"/>
  <c r="K277" i="21" s="1"/>
  <c r="J276" i="21"/>
  <c r="I276" i="21"/>
  <c r="I274" i="21" s="1"/>
  <c r="H276" i="21"/>
  <c r="K276" i="21" s="1"/>
  <c r="J275" i="21"/>
  <c r="I275" i="21"/>
  <c r="H275" i="21"/>
  <c r="K275" i="21" s="1"/>
  <c r="J273" i="21"/>
  <c r="I273" i="21"/>
  <c r="H273" i="21"/>
  <c r="K273" i="21" s="1"/>
  <c r="J272" i="21"/>
  <c r="I272" i="21"/>
  <c r="H272" i="21"/>
  <c r="K272" i="21" s="1"/>
  <c r="J271" i="21"/>
  <c r="I271" i="21"/>
  <c r="H271" i="21"/>
  <c r="K271" i="21" s="1"/>
  <c r="J270" i="21"/>
  <c r="I270" i="21"/>
  <c r="H270" i="21"/>
  <c r="K270" i="21" s="1"/>
  <c r="J269" i="21"/>
  <c r="I269" i="21"/>
  <c r="H269" i="21"/>
  <c r="K269" i="21" s="1"/>
  <c r="J268" i="21"/>
  <c r="I268" i="21"/>
  <c r="H268" i="21"/>
  <c r="K268" i="21" s="1"/>
  <c r="J267" i="21"/>
  <c r="I267" i="21"/>
  <c r="H267" i="21"/>
  <c r="K267" i="21" s="1"/>
  <c r="J266" i="21"/>
  <c r="I266" i="21"/>
  <c r="H266" i="21"/>
  <c r="K266" i="21" s="1"/>
  <c r="J265" i="21"/>
  <c r="I265" i="21"/>
  <c r="H265" i="21"/>
  <c r="K265" i="21" s="1"/>
  <c r="J264" i="21"/>
  <c r="I264" i="21"/>
  <c r="H264" i="21"/>
  <c r="K264" i="21" s="1"/>
  <c r="J263" i="21"/>
  <c r="I263" i="21"/>
  <c r="H263" i="21"/>
  <c r="K263" i="21" s="1"/>
  <c r="K261" i="21" s="1"/>
  <c r="J262" i="21"/>
  <c r="I262" i="21"/>
  <c r="H262" i="21"/>
  <c r="K262" i="21" s="1"/>
  <c r="J259" i="21"/>
  <c r="I259" i="21"/>
  <c r="H259" i="21"/>
  <c r="K259" i="21" s="1"/>
  <c r="J258" i="21"/>
  <c r="I258" i="21"/>
  <c r="H258" i="21"/>
  <c r="K258" i="21" s="1"/>
  <c r="J257" i="21"/>
  <c r="I257" i="21"/>
  <c r="H257" i="21"/>
  <c r="K257" i="21" s="1"/>
  <c r="J256" i="21"/>
  <c r="I256" i="21"/>
  <c r="H256" i="21"/>
  <c r="K256" i="21" s="1"/>
  <c r="J255" i="21"/>
  <c r="I255" i="21"/>
  <c r="H255" i="21"/>
  <c r="K255" i="21" s="1"/>
  <c r="J254" i="21"/>
  <c r="I254" i="21"/>
  <c r="H254" i="21"/>
  <c r="K254" i="21" s="1"/>
  <c r="J253" i="21"/>
  <c r="I253" i="21"/>
  <c r="H253" i="21"/>
  <c r="K253" i="21" s="1"/>
  <c r="J252" i="21"/>
  <c r="I252" i="21"/>
  <c r="H252" i="21"/>
  <c r="K252" i="21" s="1"/>
  <c r="J250" i="21"/>
  <c r="I250" i="21"/>
  <c r="H250" i="21"/>
  <c r="K250" i="21" s="1"/>
  <c r="J249" i="21"/>
  <c r="I249" i="21"/>
  <c r="H249" i="21"/>
  <c r="K249" i="21" s="1"/>
  <c r="J248" i="21"/>
  <c r="I248" i="21"/>
  <c r="H248" i="21"/>
  <c r="K248" i="21" s="1"/>
  <c r="J247" i="21"/>
  <c r="I247" i="21"/>
  <c r="H247" i="21"/>
  <c r="K247" i="21" s="1"/>
  <c r="J246" i="21"/>
  <c r="I246" i="21"/>
  <c r="H246" i="21"/>
  <c r="K246" i="21" s="1"/>
  <c r="J245" i="21"/>
  <c r="I245" i="21"/>
  <c r="H245" i="21"/>
  <c r="K245" i="21" s="1"/>
  <c r="J244" i="21"/>
  <c r="I244" i="21"/>
  <c r="H244" i="21"/>
  <c r="K244" i="21" s="1"/>
  <c r="J243" i="21"/>
  <c r="I243" i="21"/>
  <c r="H243" i="21"/>
  <c r="K243" i="21" s="1"/>
  <c r="J242" i="21"/>
  <c r="I242" i="21"/>
  <c r="H242" i="21"/>
  <c r="K242" i="21" s="1"/>
  <c r="J241" i="21"/>
  <c r="I241" i="21"/>
  <c r="H241" i="21"/>
  <c r="K241" i="21" s="1"/>
  <c r="J240" i="21"/>
  <c r="I240" i="21"/>
  <c r="H240" i="21"/>
  <c r="K240" i="21" s="1"/>
  <c r="J239" i="21"/>
  <c r="I239" i="21"/>
  <c r="H239" i="21"/>
  <c r="K239" i="21" s="1"/>
  <c r="J238" i="21"/>
  <c r="I238" i="21"/>
  <c r="H238" i="21"/>
  <c r="K238" i="21" s="1"/>
  <c r="J237" i="21"/>
  <c r="I237" i="21"/>
  <c r="H237" i="21"/>
  <c r="K237" i="21" s="1"/>
  <c r="J236" i="21"/>
  <c r="I236" i="21"/>
  <c r="H236" i="21"/>
  <c r="K236" i="21" s="1"/>
  <c r="J235" i="21"/>
  <c r="I235" i="21"/>
  <c r="H235" i="21"/>
  <c r="K235" i="21" s="1"/>
  <c r="J234" i="21"/>
  <c r="I234" i="21"/>
  <c r="H234" i="21"/>
  <c r="K234" i="21" s="1"/>
  <c r="J233" i="21"/>
  <c r="I233" i="21"/>
  <c r="H233" i="21"/>
  <c r="K233" i="21" s="1"/>
  <c r="J232" i="21"/>
  <c r="I232" i="21"/>
  <c r="H232" i="21"/>
  <c r="K232" i="21" s="1"/>
  <c r="J230" i="21"/>
  <c r="I230" i="21"/>
  <c r="H230" i="21"/>
  <c r="K230" i="21" s="1"/>
  <c r="J229" i="21"/>
  <c r="I229" i="21"/>
  <c r="H229" i="21"/>
  <c r="K229" i="21" s="1"/>
  <c r="J228" i="21"/>
  <c r="I228" i="21"/>
  <c r="H228" i="21"/>
  <c r="K228" i="21" s="1"/>
  <c r="J227" i="21"/>
  <c r="I227" i="21"/>
  <c r="H227" i="21"/>
  <c r="K227" i="21" s="1"/>
  <c r="J226" i="21"/>
  <c r="I226" i="21"/>
  <c r="H226" i="21"/>
  <c r="K226" i="21" s="1"/>
  <c r="J224" i="21"/>
  <c r="J223" i="21" s="1"/>
  <c r="I224" i="21"/>
  <c r="I223" i="21" s="1"/>
  <c r="H224" i="21"/>
  <c r="K224" i="21" s="1"/>
  <c r="K223" i="21" s="1"/>
  <c r="J222" i="21"/>
  <c r="I222" i="21"/>
  <c r="H222" i="21"/>
  <c r="K222" i="21" s="1"/>
  <c r="J221" i="21"/>
  <c r="I221" i="21"/>
  <c r="H221" i="21"/>
  <c r="K221" i="21" s="1"/>
  <c r="J220" i="21"/>
  <c r="I220" i="21"/>
  <c r="H220" i="21"/>
  <c r="K220" i="21" s="1"/>
  <c r="J219" i="21"/>
  <c r="I219" i="21"/>
  <c r="H219" i="21"/>
  <c r="K219" i="21" s="1"/>
  <c r="J218" i="21"/>
  <c r="I218" i="21"/>
  <c r="H218" i="21"/>
  <c r="K218" i="21" s="1"/>
  <c r="J216" i="21"/>
  <c r="J215" i="21" s="1"/>
  <c r="I216" i="21"/>
  <c r="I215" i="21" s="1"/>
  <c r="H216" i="21"/>
  <c r="K216" i="21" s="1"/>
  <c r="K215" i="21" s="1"/>
  <c r="J214" i="21"/>
  <c r="I214" i="21"/>
  <c r="H214" i="21"/>
  <c r="K214" i="21" s="1"/>
  <c r="J213" i="21"/>
  <c r="I213" i="21"/>
  <c r="H213" i="21"/>
  <c r="K213" i="21" s="1"/>
  <c r="J212" i="21"/>
  <c r="I212" i="21"/>
  <c r="H212" i="21"/>
  <c r="K212" i="21" s="1"/>
  <c r="J211" i="21"/>
  <c r="I211" i="21"/>
  <c r="H211" i="21"/>
  <c r="K211" i="21" s="1"/>
  <c r="J210" i="21"/>
  <c r="I210" i="21"/>
  <c r="H210" i="21"/>
  <c r="K210" i="21" s="1"/>
  <c r="J208" i="21"/>
  <c r="J207" i="21" s="1"/>
  <c r="I208" i="21"/>
  <c r="I207" i="21" s="1"/>
  <c r="H208" i="21"/>
  <c r="K208" i="21" s="1"/>
  <c r="K207" i="21" s="1"/>
  <c r="J206" i="21"/>
  <c r="I206" i="21"/>
  <c r="H206" i="21"/>
  <c r="K206" i="21" s="1"/>
  <c r="J205" i="21"/>
  <c r="I205" i="21"/>
  <c r="H205" i="21"/>
  <c r="K205" i="21" s="1"/>
  <c r="J204" i="21"/>
  <c r="I204" i="21"/>
  <c r="H204" i="21"/>
  <c r="K204" i="21" s="1"/>
  <c r="J203" i="21"/>
  <c r="I203" i="21"/>
  <c r="H203" i="21"/>
  <c r="K203" i="21" s="1"/>
  <c r="J202" i="21"/>
  <c r="I202" i="21"/>
  <c r="H202" i="21"/>
  <c r="K202" i="21" s="1"/>
  <c r="J200" i="21"/>
  <c r="J199" i="21" s="1"/>
  <c r="I200" i="21"/>
  <c r="I199" i="21" s="1"/>
  <c r="H200" i="21"/>
  <c r="K200" i="21" s="1"/>
  <c r="K199" i="21" s="1"/>
  <c r="J319" i="21" l="1"/>
  <c r="J285" i="21"/>
  <c r="K301" i="21"/>
  <c r="K285" i="21"/>
  <c r="J274" i="21"/>
  <c r="K274" i="21"/>
  <c r="K260" i="21" s="1"/>
  <c r="J314" i="21"/>
  <c r="J261" i="21"/>
  <c r="J260" i="21" s="1"/>
  <c r="I306" i="21"/>
  <c r="I285" i="21"/>
  <c r="I261" i="21"/>
  <c r="I260" i="21" s="1"/>
  <c r="I319" i="21"/>
  <c r="K319" i="21"/>
  <c r="J251" i="21"/>
  <c r="K251" i="21"/>
  <c r="J209" i="21"/>
  <c r="J225" i="21"/>
  <c r="I251" i="21"/>
  <c r="K217" i="21"/>
  <c r="K231" i="21"/>
  <c r="I217" i="21"/>
  <c r="J201" i="21"/>
  <c r="J231" i="21"/>
  <c r="K201" i="21"/>
  <c r="I201" i="21"/>
  <c r="J217" i="21"/>
  <c r="I231" i="21"/>
  <c r="K225" i="21"/>
  <c r="I209" i="21"/>
  <c r="I225" i="21"/>
  <c r="K209" i="21"/>
  <c r="J197" i="21"/>
  <c r="I197" i="21"/>
  <c r="H197" i="21"/>
  <c r="K197" i="21" s="1"/>
  <c r="J196" i="21"/>
  <c r="I196" i="21"/>
  <c r="H196" i="21"/>
  <c r="K196" i="21" s="1"/>
  <c r="J195" i="21"/>
  <c r="I195" i="21"/>
  <c r="H195" i="21"/>
  <c r="K195" i="21" s="1"/>
  <c r="J194" i="21"/>
  <c r="I194" i="21"/>
  <c r="H194" i="21"/>
  <c r="K194" i="21" s="1"/>
  <c r="J193" i="21"/>
  <c r="I193" i="21"/>
  <c r="H193" i="21"/>
  <c r="K193" i="21" s="1"/>
  <c r="J192" i="21"/>
  <c r="I192" i="21"/>
  <c r="H192" i="21"/>
  <c r="K192" i="21" s="1"/>
  <c r="J191" i="21"/>
  <c r="I191" i="21"/>
  <c r="H191" i="21"/>
  <c r="K191" i="21" s="1"/>
  <c r="J189" i="21"/>
  <c r="I189" i="21"/>
  <c r="H189" i="21"/>
  <c r="K189" i="21" s="1"/>
  <c r="J188" i="21"/>
  <c r="I188" i="21"/>
  <c r="H188" i="21"/>
  <c r="K188" i="21" s="1"/>
  <c r="J187" i="21"/>
  <c r="I187" i="21"/>
  <c r="H187" i="21"/>
  <c r="K187" i="21" s="1"/>
  <c r="J186" i="21"/>
  <c r="I186" i="21"/>
  <c r="H186" i="21"/>
  <c r="K186" i="21" s="1"/>
  <c r="J185" i="21"/>
  <c r="I185" i="21"/>
  <c r="H185" i="21"/>
  <c r="K185" i="21" s="1"/>
  <c r="J183" i="21"/>
  <c r="I183" i="21"/>
  <c r="H183" i="21"/>
  <c r="K183" i="21" s="1"/>
  <c r="J182" i="21"/>
  <c r="I182" i="21"/>
  <c r="H182" i="21"/>
  <c r="K182" i="21" s="1"/>
  <c r="J181" i="21"/>
  <c r="I181" i="21"/>
  <c r="H181" i="21"/>
  <c r="K181" i="21" s="1"/>
  <c r="J180" i="21"/>
  <c r="I180" i="21"/>
  <c r="H180" i="21"/>
  <c r="K180" i="21" s="1"/>
  <c r="J179" i="21"/>
  <c r="I179" i="21"/>
  <c r="H179" i="21"/>
  <c r="K179" i="21" s="1"/>
  <c r="J178" i="21"/>
  <c r="I178" i="21"/>
  <c r="H178" i="21"/>
  <c r="K178" i="21" s="1"/>
  <c r="J177" i="21"/>
  <c r="I177" i="21"/>
  <c r="H177" i="21"/>
  <c r="K177" i="21" s="1"/>
  <c r="J176" i="21"/>
  <c r="I176" i="21"/>
  <c r="H176" i="21"/>
  <c r="K176" i="21" s="1"/>
  <c r="J174" i="21"/>
  <c r="J173" i="21" s="1"/>
  <c r="I174" i="21"/>
  <c r="I173" i="21" s="1"/>
  <c r="H174" i="21"/>
  <c r="K174" i="21" s="1"/>
  <c r="K173" i="21" s="1"/>
  <c r="J35" i="21"/>
  <c r="I35" i="21"/>
  <c r="H35" i="21"/>
  <c r="K35" i="21" s="1"/>
  <c r="J171" i="21"/>
  <c r="I171" i="21"/>
  <c r="H171" i="21"/>
  <c r="K171" i="21" s="1"/>
  <c r="J170" i="21"/>
  <c r="I170" i="21"/>
  <c r="H170" i="21"/>
  <c r="K170" i="21" s="1"/>
  <c r="J169" i="21"/>
  <c r="I169" i="21"/>
  <c r="H169" i="21"/>
  <c r="K169" i="21" s="1"/>
  <c r="J168" i="21"/>
  <c r="I168" i="21"/>
  <c r="H168" i="21"/>
  <c r="K168" i="21" s="1"/>
  <c r="J167" i="21"/>
  <c r="I167" i="21"/>
  <c r="H167" i="21"/>
  <c r="K167" i="21" s="1"/>
  <c r="J166" i="21"/>
  <c r="I166" i="21"/>
  <c r="H166" i="21"/>
  <c r="K166" i="21" s="1"/>
  <c r="J165" i="21"/>
  <c r="I165" i="21"/>
  <c r="H165" i="21"/>
  <c r="K165" i="21" s="1"/>
  <c r="J164" i="21"/>
  <c r="I164" i="21"/>
  <c r="H164" i="21"/>
  <c r="K164" i="21" s="1"/>
  <c r="J163" i="21"/>
  <c r="I163" i="21"/>
  <c r="H163" i="21"/>
  <c r="K163" i="21" s="1"/>
  <c r="J162" i="21"/>
  <c r="I162" i="21"/>
  <c r="H162" i="21"/>
  <c r="K162" i="21" s="1"/>
  <c r="J161" i="21"/>
  <c r="I161" i="21"/>
  <c r="H161" i="21"/>
  <c r="K161" i="21" s="1"/>
  <c r="J160" i="21"/>
  <c r="I160" i="21"/>
  <c r="H160" i="21"/>
  <c r="K160" i="21" s="1"/>
  <c r="J159" i="21"/>
  <c r="I159" i="21"/>
  <c r="H159" i="21"/>
  <c r="K159" i="21" s="1"/>
  <c r="J158" i="21"/>
  <c r="I158" i="21"/>
  <c r="H158" i="21"/>
  <c r="K158" i="21" s="1"/>
  <c r="J157" i="21"/>
  <c r="I157" i="21"/>
  <c r="H157" i="21"/>
  <c r="K157" i="21" s="1"/>
  <c r="J156" i="21"/>
  <c r="I156" i="21"/>
  <c r="H156" i="21"/>
  <c r="K156" i="21" s="1"/>
  <c r="J155" i="21"/>
  <c r="I155" i="21"/>
  <c r="H155" i="21"/>
  <c r="K155" i="21" s="1"/>
  <c r="J154" i="21"/>
  <c r="I154" i="21"/>
  <c r="H154" i="21"/>
  <c r="K154" i="21" s="1"/>
  <c r="J153" i="21"/>
  <c r="I153" i="21"/>
  <c r="H153" i="21"/>
  <c r="K153" i="21" s="1"/>
  <c r="J152" i="21"/>
  <c r="I152" i="21"/>
  <c r="H152" i="21"/>
  <c r="K152" i="21" s="1"/>
  <c r="J151" i="21"/>
  <c r="I151" i="21"/>
  <c r="H151" i="21"/>
  <c r="K151" i="21" s="1"/>
  <c r="J150" i="21"/>
  <c r="I150" i="21"/>
  <c r="H150" i="21"/>
  <c r="K150" i="21" s="1"/>
  <c r="J149" i="21"/>
  <c r="I149" i="21"/>
  <c r="H149" i="21"/>
  <c r="K149" i="21" s="1"/>
  <c r="J148" i="21"/>
  <c r="I148" i="21"/>
  <c r="H148" i="21"/>
  <c r="K148" i="21" s="1"/>
  <c r="J147" i="21"/>
  <c r="I147" i="21"/>
  <c r="H147" i="21"/>
  <c r="K147" i="21" s="1"/>
  <c r="J146" i="21"/>
  <c r="I146" i="21"/>
  <c r="H146" i="21"/>
  <c r="K146" i="21" s="1"/>
  <c r="J145" i="21"/>
  <c r="I145" i="21"/>
  <c r="H145" i="21"/>
  <c r="K145" i="21" s="1"/>
  <c r="J144" i="21"/>
  <c r="I144" i="21"/>
  <c r="H144" i="21"/>
  <c r="K144" i="21" s="1"/>
  <c r="J143" i="21"/>
  <c r="I143" i="21"/>
  <c r="H143" i="21"/>
  <c r="K143" i="21" s="1"/>
  <c r="J142" i="21"/>
  <c r="I142" i="21"/>
  <c r="H142" i="21"/>
  <c r="K142" i="21" s="1"/>
  <c r="J141" i="21"/>
  <c r="I141" i="21"/>
  <c r="H141" i="21"/>
  <c r="K141" i="21" s="1"/>
  <c r="J140" i="21"/>
  <c r="I140" i="21"/>
  <c r="H140" i="21"/>
  <c r="K140" i="21" s="1"/>
  <c r="J139" i="21"/>
  <c r="I139" i="21"/>
  <c r="H139" i="21"/>
  <c r="K139" i="21" s="1"/>
  <c r="J138" i="21"/>
  <c r="I138" i="21"/>
  <c r="H138" i="21"/>
  <c r="K138" i="21" s="1"/>
  <c r="J137" i="21"/>
  <c r="I137" i="21"/>
  <c r="H137" i="21"/>
  <c r="K137" i="21" s="1"/>
  <c r="J136" i="21"/>
  <c r="I136" i="21"/>
  <c r="H136" i="21"/>
  <c r="K136" i="21" s="1"/>
  <c r="J135" i="21"/>
  <c r="I135" i="21"/>
  <c r="H135" i="21"/>
  <c r="K135" i="21" s="1"/>
  <c r="J134" i="21"/>
  <c r="I134" i="21"/>
  <c r="H134" i="21"/>
  <c r="K134" i="21" s="1"/>
  <c r="J133" i="21"/>
  <c r="I133" i="21"/>
  <c r="H133" i="21"/>
  <c r="K133" i="21" s="1"/>
  <c r="J132" i="21"/>
  <c r="I132" i="21"/>
  <c r="H132" i="21"/>
  <c r="K132" i="21" s="1"/>
  <c r="J131" i="21"/>
  <c r="I131" i="21"/>
  <c r="H131" i="21"/>
  <c r="K131" i="21" s="1"/>
  <c r="J130" i="21"/>
  <c r="I130" i="21"/>
  <c r="H130" i="21"/>
  <c r="K130" i="21" s="1"/>
  <c r="J129" i="21"/>
  <c r="I129" i="21"/>
  <c r="H129" i="21"/>
  <c r="K129" i="21" s="1"/>
  <c r="J128" i="21"/>
  <c r="I128" i="21"/>
  <c r="H128" i="21"/>
  <c r="K128" i="21" s="1"/>
  <c r="J127" i="21"/>
  <c r="I127" i="21"/>
  <c r="H127" i="21"/>
  <c r="K127" i="21" s="1"/>
  <c r="J126" i="21"/>
  <c r="I126" i="21"/>
  <c r="H126" i="21"/>
  <c r="K126" i="21" s="1"/>
  <c r="J125" i="21"/>
  <c r="I125" i="21"/>
  <c r="H125" i="21"/>
  <c r="K125" i="21" s="1"/>
  <c r="J124" i="21"/>
  <c r="I124" i="21"/>
  <c r="H124" i="21"/>
  <c r="K124" i="21" s="1"/>
  <c r="J123" i="21"/>
  <c r="I123" i="21"/>
  <c r="H123" i="21"/>
  <c r="K123" i="21" s="1"/>
  <c r="J122" i="21"/>
  <c r="I122" i="21"/>
  <c r="H122" i="21"/>
  <c r="K122" i="21" s="1"/>
  <c r="J121" i="21"/>
  <c r="I121" i="21"/>
  <c r="H121" i="21"/>
  <c r="K121" i="21" s="1"/>
  <c r="J120" i="21"/>
  <c r="I120" i="21"/>
  <c r="H120" i="21"/>
  <c r="K120" i="21" s="1"/>
  <c r="J119" i="21"/>
  <c r="I119" i="21"/>
  <c r="H119" i="21"/>
  <c r="K119" i="21" s="1"/>
  <c r="J118" i="21"/>
  <c r="I118" i="21"/>
  <c r="H118" i="21"/>
  <c r="K118" i="21" s="1"/>
  <c r="J117" i="21"/>
  <c r="I117" i="21"/>
  <c r="H117" i="21"/>
  <c r="K117" i="21" s="1"/>
  <c r="J116" i="21"/>
  <c r="I116" i="21"/>
  <c r="H116" i="21"/>
  <c r="K116" i="21" s="1"/>
  <c r="J115" i="21"/>
  <c r="I115" i="21"/>
  <c r="H115" i="21"/>
  <c r="K115" i="21" s="1"/>
  <c r="J114" i="21"/>
  <c r="I114" i="21"/>
  <c r="H114" i="21"/>
  <c r="K114" i="21" s="1"/>
  <c r="J113" i="21"/>
  <c r="I113" i="21"/>
  <c r="H113" i="21"/>
  <c r="K113" i="21" s="1"/>
  <c r="J112" i="21"/>
  <c r="I112" i="21"/>
  <c r="H112" i="21"/>
  <c r="K112" i="21" s="1"/>
  <c r="J111" i="21"/>
  <c r="I111" i="21"/>
  <c r="H111" i="21"/>
  <c r="K111" i="21" s="1"/>
  <c r="J110" i="21"/>
  <c r="I110" i="21"/>
  <c r="H110" i="21"/>
  <c r="K110" i="21" s="1"/>
  <c r="J109" i="21"/>
  <c r="I109" i="21"/>
  <c r="H109" i="21"/>
  <c r="K109" i="21" s="1"/>
  <c r="J108" i="21"/>
  <c r="I108" i="21"/>
  <c r="H108" i="21"/>
  <c r="K108" i="21" s="1"/>
  <c r="J107" i="21"/>
  <c r="I107" i="21"/>
  <c r="H107" i="21"/>
  <c r="K107" i="21" s="1"/>
  <c r="J106" i="21"/>
  <c r="I106" i="21"/>
  <c r="H106" i="21"/>
  <c r="K106" i="21" s="1"/>
  <c r="J105" i="21"/>
  <c r="I105" i="21"/>
  <c r="H105" i="21"/>
  <c r="K105" i="21" s="1"/>
  <c r="J104" i="21"/>
  <c r="I104" i="21"/>
  <c r="H104" i="21"/>
  <c r="K104" i="21" s="1"/>
  <c r="J103" i="21"/>
  <c r="I103" i="21"/>
  <c r="H103" i="21"/>
  <c r="K103" i="21" s="1"/>
  <c r="J102" i="21"/>
  <c r="I102" i="21"/>
  <c r="H102" i="21"/>
  <c r="K102" i="21" s="1"/>
  <c r="J101" i="21"/>
  <c r="I101" i="21"/>
  <c r="H101" i="21"/>
  <c r="K101" i="21" s="1"/>
  <c r="J100" i="21"/>
  <c r="I100" i="21"/>
  <c r="H100" i="21"/>
  <c r="K100" i="21" s="1"/>
  <c r="J99" i="21"/>
  <c r="I99" i="21"/>
  <c r="H99" i="21"/>
  <c r="K99" i="21" s="1"/>
  <c r="J98" i="21"/>
  <c r="I98" i="21"/>
  <c r="H98" i="21"/>
  <c r="K98" i="21" s="1"/>
  <c r="J97" i="21"/>
  <c r="I97" i="21"/>
  <c r="H97" i="21"/>
  <c r="K97" i="21" s="1"/>
  <c r="J96" i="21"/>
  <c r="I96" i="21"/>
  <c r="H96" i="21"/>
  <c r="K96" i="21" s="1"/>
  <c r="J95" i="21"/>
  <c r="I95" i="21"/>
  <c r="H95" i="21"/>
  <c r="K95" i="21" s="1"/>
  <c r="J94" i="21"/>
  <c r="I94" i="21"/>
  <c r="H94" i="21"/>
  <c r="K94" i="21" s="1"/>
  <c r="J93" i="21"/>
  <c r="I93" i="21"/>
  <c r="H93" i="21"/>
  <c r="K93" i="21" s="1"/>
  <c r="J92" i="21"/>
  <c r="I92" i="21"/>
  <c r="H92" i="21"/>
  <c r="K92" i="21" s="1"/>
  <c r="J91" i="21"/>
  <c r="I91" i="21"/>
  <c r="H91" i="21"/>
  <c r="K91" i="21" s="1"/>
  <c r="J90" i="21"/>
  <c r="I90" i="21"/>
  <c r="H90" i="21"/>
  <c r="K90" i="21" s="1"/>
  <c r="J89" i="21"/>
  <c r="I89" i="21"/>
  <c r="H89" i="21"/>
  <c r="K89" i="21" s="1"/>
  <c r="J88" i="21"/>
  <c r="I88" i="21"/>
  <c r="H88" i="21"/>
  <c r="K88" i="21" s="1"/>
  <c r="J87" i="21"/>
  <c r="I87" i="21"/>
  <c r="H87" i="21"/>
  <c r="K87" i="21" s="1"/>
  <c r="J86" i="21"/>
  <c r="I86" i="21"/>
  <c r="H86" i="21"/>
  <c r="K86" i="21" s="1"/>
  <c r="J85" i="21"/>
  <c r="I85" i="21"/>
  <c r="H85" i="21"/>
  <c r="K85" i="21" s="1"/>
  <c r="J84" i="21"/>
  <c r="I84" i="21"/>
  <c r="H84" i="21"/>
  <c r="K84" i="21" s="1"/>
  <c r="J83" i="21"/>
  <c r="I83" i="21"/>
  <c r="H83" i="21"/>
  <c r="K83" i="21" s="1"/>
  <c r="J82" i="21"/>
  <c r="I82" i="21"/>
  <c r="H82" i="21"/>
  <c r="K82" i="21" s="1"/>
  <c r="J81" i="21"/>
  <c r="I81" i="21"/>
  <c r="H81" i="21"/>
  <c r="K81" i="21" s="1"/>
  <c r="J80" i="21"/>
  <c r="I80" i="21"/>
  <c r="H80" i="21"/>
  <c r="K80" i="21" s="1"/>
  <c r="J79" i="21"/>
  <c r="I79" i="21"/>
  <c r="H79" i="21"/>
  <c r="K79" i="21" s="1"/>
  <c r="J78" i="21"/>
  <c r="I78" i="21"/>
  <c r="H78" i="21"/>
  <c r="K78" i="21" s="1"/>
  <c r="J77" i="21"/>
  <c r="I77" i="21"/>
  <c r="H77" i="21"/>
  <c r="K77" i="21" s="1"/>
  <c r="J76" i="21"/>
  <c r="I76" i="21"/>
  <c r="H76" i="21"/>
  <c r="K76" i="21" s="1"/>
  <c r="J75" i="21"/>
  <c r="I75" i="21"/>
  <c r="H75" i="21"/>
  <c r="K75" i="21" s="1"/>
  <c r="J74" i="21"/>
  <c r="I74" i="21"/>
  <c r="H74" i="21"/>
  <c r="K74" i="21" s="1"/>
  <c r="J73" i="21"/>
  <c r="I73" i="21"/>
  <c r="H73" i="21"/>
  <c r="K73" i="21" s="1"/>
  <c r="J72" i="21"/>
  <c r="I72" i="21"/>
  <c r="H72" i="21"/>
  <c r="K72" i="21" s="1"/>
  <c r="J71" i="21"/>
  <c r="I71" i="21"/>
  <c r="H71" i="21"/>
  <c r="K71" i="21" s="1"/>
  <c r="J70" i="21"/>
  <c r="I70" i="21"/>
  <c r="H70" i="21"/>
  <c r="K70" i="21" s="1"/>
  <c r="J69" i="21"/>
  <c r="I69" i="21"/>
  <c r="H69" i="21"/>
  <c r="K69" i="21" s="1"/>
  <c r="J68" i="21"/>
  <c r="I68" i="21"/>
  <c r="H68" i="21"/>
  <c r="K68" i="21" s="1"/>
  <c r="J67" i="21"/>
  <c r="I67" i="21"/>
  <c r="H67" i="21"/>
  <c r="K67" i="21" s="1"/>
  <c r="J66" i="21"/>
  <c r="I66" i="21"/>
  <c r="H66" i="21"/>
  <c r="K66" i="21" s="1"/>
  <c r="J65" i="21"/>
  <c r="I65" i="21"/>
  <c r="H65" i="21"/>
  <c r="K65" i="21" s="1"/>
  <c r="J64" i="21"/>
  <c r="I64" i="21"/>
  <c r="H64" i="21"/>
  <c r="K64" i="21" s="1"/>
  <c r="J63" i="21"/>
  <c r="I63" i="21"/>
  <c r="H63" i="21"/>
  <c r="K63" i="21" s="1"/>
  <c r="J62" i="21"/>
  <c r="I62" i="21"/>
  <c r="H62" i="21"/>
  <c r="K62" i="21" s="1"/>
  <c r="J61" i="21"/>
  <c r="I61" i="21"/>
  <c r="H61" i="21"/>
  <c r="K61" i="21" s="1"/>
  <c r="J60" i="21"/>
  <c r="I60" i="21"/>
  <c r="H60" i="21"/>
  <c r="K60" i="21" s="1"/>
  <c r="J59" i="21"/>
  <c r="I59" i="21"/>
  <c r="H59" i="21"/>
  <c r="K59" i="21" s="1"/>
  <c r="J58" i="21"/>
  <c r="I58" i="21"/>
  <c r="H58" i="21"/>
  <c r="K58" i="21" s="1"/>
  <c r="J57" i="21"/>
  <c r="I57" i="21"/>
  <c r="H57" i="21"/>
  <c r="K57" i="21" s="1"/>
  <c r="J56" i="21"/>
  <c r="I56" i="21"/>
  <c r="H56" i="21"/>
  <c r="K56" i="21" s="1"/>
  <c r="J55" i="21"/>
  <c r="I55" i="21"/>
  <c r="H55" i="21"/>
  <c r="K55" i="21" s="1"/>
  <c r="J54" i="21"/>
  <c r="I54" i="21"/>
  <c r="H54" i="21"/>
  <c r="K54" i="21" s="1"/>
  <c r="J53" i="21"/>
  <c r="I53" i="21"/>
  <c r="H53" i="21"/>
  <c r="K53" i="21" s="1"/>
  <c r="J52" i="21"/>
  <c r="I52" i="21"/>
  <c r="H52" i="21"/>
  <c r="K52" i="21" s="1"/>
  <c r="J51" i="21"/>
  <c r="I51" i="21"/>
  <c r="H51" i="21"/>
  <c r="K51" i="21" s="1"/>
  <c r="J50" i="21"/>
  <c r="I50" i="21"/>
  <c r="H50" i="21"/>
  <c r="K50" i="21" s="1"/>
  <c r="J49" i="21"/>
  <c r="I49" i="21"/>
  <c r="H49" i="21"/>
  <c r="K49" i="21" s="1"/>
  <c r="J48" i="21"/>
  <c r="I48" i="21"/>
  <c r="H48" i="21"/>
  <c r="K48" i="21" s="1"/>
  <c r="J47" i="21"/>
  <c r="I47" i="21"/>
  <c r="H47" i="21"/>
  <c r="K47" i="21" s="1"/>
  <c r="J46" i="21"/>
  <c r="I46" i="21"/>
  <c r="H46" i="21"/>
  <c r="K46" i="21" s="1"/>
  <c r="J45" i="21"/>
  <c r="I45" i="21"/>
  <c r="H45" i="21"/>
  <c r="K45" i="21" s="1"/>
  <c r="J44" i="21"/>
  <c r="I44" i="21"/>
  <c r="H44" i="21"/>
  <c r="K44" i="21" s="1"/>
  <c r="J43" i="21"/>
  <c r="I43" i="21"/>
  <c r="H43" i="21"/>
  <c r="K43" i="21" s="1"/>
  <c r="J42" i="21"/>
  <c r="I42" i="21"/>
  <c r="H42" i="21"/>
  <c r="K42" i="21" s="1"/>
  <c r="J41" i="21"/>
  <c r="I41" i="21"/>
  <c r="H41" i="21"/>
  <c r="K41" i="21" s="1"/>
  <c r="J40" i="21"/>
  <c r="I40" i="21"/>
  <c r="H40" i="21"/>
  <c r="K40" i="21" s="1"/>
  <c r="J39" i="21"/>
  <c r="I39" i="21"/>
  <c r="H39" i="21"/>
  <c r="K39" i="21" s="1"/>
  <c r="J38" i="21"/>
  <c r="I38" i="21"/>
  <c r="H38" i="21"/>
  <c r="K38" i="21" s="1"/>
  <c r="J37" i="21"/>
  <c r="I37" i="21"/>
  <c r="H37" i="21"/>
  <c r="K37" i="21" s="1"/>
  <c r="J36" i="21"/>
  <c r="I36" i="21"/>
  <c r="H36" i="21"/>
  <c r="K36" i="21" s="1"/>
  <c r="J34" i="21"/>
  <c r="I34" i="21"/>
  <c r="H34" i="21"/>
  <c r="K34" i="21" s="1"/>
  <c r="J33" i="21"/>
  <c r="I33" i="21"/>
  <c r="H33" i="21"/>
  <c r="K33" i="21" s="1"/>
  <c r="J32" i="21"/>
  <c r="I32" i="21"/>
  <c r="H32" i="21"/>
  <c r="K32" i="21" s="1"/>
  <c r="J31" i="21"/>
  <c r="I31" i="21"/>
  <c r="H31" i="21"/>
  <c r="K31" i="21" s="1"/>
  <c r="J30" i="21"/>
  <c r="I30" i="21"/>
  <c r="H30" i="21"/>
  <c r="K30" i="21" s="1"/>
  <c r="J29" i="21"/>
  <c r="I29" i="21"/>
  <c r="H29" i="21"/>
  <c r="K29" i="21" s="1"/>
  <c r="J28" i="21"/>
  <c r="I28" i="21"/>
  <c r="H28" i="21"/>
  <c r="K28" i="21" s="1"/>
  <c r="J27" i="21"/>
  <c r="I27" i="21"/>
  <c r="H27" i="21"/>
  <c r="K27" i="21" s="1"/>
  <c r="J26" i="21"/>
  <c r="I26" i="21"/>
  <c r="H26" i="21"/>
  <c r="K26" i="21" s="1"/>
  <c r="J25" i="21"/>
  <c r="I25" i="21"/>
  <c r="H25" i="21"/>
  <c r="K25" i="21" s="1"/>
  <c r="J24" i="21"/>
  <c r="I24" i="21"/>
  <c r="H24" i="21"/>
  <c r="K24" i="21" s="1"/>
  <c r="J23" i="21"/>
  <c r="I23" i="21"/>
  <c r="H23" i="21"/>
  <c r="K23" i="21" s="1"/>
  <c r="J22" i="21"/>
  <c r="I22" i="21"/>
  <c r="H22" i="21"/>
  <c r="K22" i="21" s="1"/>
  <c r="J21" i="21"/>
  <c r="I21" i="21"/>
  <c r="H21" i="21"/>
  <c r="K21" i="21" s="1"/>
  <c r="I301" i="21" l="1"/>
  <c r="J301" i="21"/>
  <c r="I198" i="21"/>
  <c r="J198" i="21"/>
  <c r="K198" i="21"/>
  <c r="I184" i="21"/>
  <c r="I190" i="21"/>
  <c r="J190" i="21"/>
  <c r="K175" i="21"/>
  <c r="J184" i="21"/>
  <c r="I175" i="21"/>
  <c r="I172" i="21" s="1"/>
  <c r="J175" i="21"/>
  <c r="J172" i="21" s="1"/>
  <c r="K190" i="21"/>
  <c r="K184" i="21"/>
  <c r="K172" i="21" l="1"/>
  <c r="H20" i="21"/>
  <c r="J20" i="21" l="1"/>
  <c r="J19" i="21" s="1"/>
  <c r="J345" i="21" s="1"/>
  <c r="I20" i="21"/>
  <c r="I19" i="21" s="1"/>
  <c r="I345" i="21" s="1"/>
  <c r="K20" i="21"/>
  <c r="K19" i="21" l="1"/>
  <c r="K345" i="21" l="1"/>
  <c r="K346" i="21" s="1"/>
</calcChain>
</file>

<file path=xl/sharedStrings.xml><?xml version="1.0" encoding="utf-8"?>
<sst xmlns="http://schemas.openxmlformats.org/spreadsheetml/2006/main" count="1020" uniqueCount="699">
  <si>
    <t>Ед.изм</t>
  </si>
  <si>
    <t>Наименование позиции</t>
  </si>
  <si>
    <t>№ п/п</t>
  </si>
  <si>
    <t>Кол-во</t>
  </si>
  <si>
    <t>Стоимость на ед. с НДС, руб</t>
  </si>
  <si>
    <t>Стоимость всего с НДС, руб</t>
  </si>
  <si>
    <t xml:space="preserve">Цена работ </t>
  </si>
  <si>
    <t>Материалы</t>
  </si>
  <si>
    <t>Всего</t>
  </si>
  <si>
    <t>Цена материалов</t>
  </si>
  <si>
    <t>1</t>
  </si>
  <si>
    <t>1.1</t>
  </si>
  <si>
    <r>
      <t xml:space="preserve">_____________ </t>
    </r>
    <r>
      <rPr>
        <b/>
        <sz val="12"/>
        <rFont val="Times New Roman"/>
        <family val="1"/>
        <charset val="204"/>
      </rPr>
      <t xml:space="preserve">. . </t>
    </r>
    <r>
      <rPr>
        <sz val="12"/>
        <rFont val="Times New Roman"/>
        <family val="2"/>
        <charset val="204"/>
      </rPr>
      <t xml:space="preserve">
М.П.</t>
    </r>
  </si>
  <si>
    <t>Подрядчик
ООО ""
Генеральный директор</t>
  </si>
  <si>
    <t>Генподрядчик
ООО "РКС-Строй"
Генеральный директор</t>
  </si>
  <si>
    <t>- Перерасход материалов, в т.ч. на раскрой, запас, некратные места, трудновосполнимые потери и т.п.</t>
  </si>
  <si>
    <t>В единичных расценках учтены следующие  расходы:</t>
  </si>
  <si>
    <t xml:space="preserve"> Единичные цены твердые и фиксированные на весь период работ.</t>
  </si>
  <si>
    <t>6.  В случае обнаружения не соответствия в проектном решении, или в техническом регламенте, или в инструкциях производителя требований ГОСТ и СНиП предъявленных к конструкциям или материалам, их необходимо согласовать с заказчиком и в подсчете объемов учесть правильное решение.</t>
  </si>
  <si>
    <t>2. Коммерческое предложение включает все мероприятия, связанные с производством работ в зимний период.</t>
  </si>
  <si>
    <t>- Учтены все возможные удорожания стоимости работ и технические сложности.</t>
  </si>
  <si>
    <t>м2</t>
  </si>
  <si>
    <t>м.п.</t>
  </si>
  <si>
    <t>3.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</si>
  <si>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 xml:space="preserve">4.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СНиП, СП и включены в коммерческое предложение.                     </t>
  </si>
  <si>
    <t>5.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</si>
  <si>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7. Подсчет объемов работ производится по рабочим чертежам, взаиморасчет производится по фактически выполненным объемам.</t>
  </si>
  <si>
    <t>9.  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улавливателей от падения должно быть включено в расценку коммерческого предложения.                                                                                                                                                                                                                                                                                                                                                                                                                                                                                                                                                                                                                                                                                                                                                                                                                     10. Разработка технологической документации (ППР, технологических карт), включая согласование в соответствующих организациях, обязательна при производстве работ на стройплощадке и включена в стоимость работ.</t>
  </si>
  <si>
    <t>11. Работы по необходимым испытаниям,  включены в единичные цены Предложения, учтены и отдельно оплачиваться не будут</t>
  </si>
  <si>
    <t>12. 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 Заказчиком и проч. Данные работы должны быть включены в единичные цены Предложения, учтены и отдельно оплачиваться не будут.</t>
  </si>
  <si>
    <t xml:space="preserve">Субподрядчиком подтверждается и учтено в единичных расценках и Цене работ: </t>
  </si>
  <si>
    <t>- Расходы на геодезическое сопровождение и исполнительную документацию.</t>
  </si>
  <si>
    <t>- Расходы на мобилизацию/демобилизацию.</t>
  </si>
  <si>
    <t>- Расходы на охрану труда, защитные мероприятия и средства подмащивания.</t>
  </si>
  <si>
    <t>- Расходы на разработку ППР и согласование в установленном порядке.</t>
  </si>
  <si>
    <t>- Расходы на доставку, разгрузку материалов, перемещение на объекте,  подачу в зону производства работ.</t>
  </si>
  <si>
    <t>- Включена вся необходимая строительная техника, оборудование, материалы.</t>
  </si>
  <si>
    <t>- Удержание на гарантийный период (возврат гарантийного удержания через 12 месяцев с даты подписания последней КС.) - 5 % от стоимости СМР.</t>
  </si>
  <si>
    <t>8.  Перерасход материалов и расход при монтаже должны быть включены в единичные расценки и НЕ оплачиваются отдельно.</t>
  </si>
  <si>
    <t>13. В стоимость входит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Подрядчик за свой счёт выполняет все необходимые геодезические работы до и во время выполнения всего комплекса работ, в т.ч. разметочные работы,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</si>
  <si>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Цены на материалы указаны с учётом НДС (20%) и доставкой на Объект</t>
  </si>
  <si>
    <r>
      <t xml:space="preserve">___________________ </t>
    </r>
    <r>
      <rPr>
        <b/>
        <sz val="12"/>
        <rFont val="Times New Roman"/>
        <family val="1"/>
        <charset val="204"/>
      </rPr>
      <t xml:space="preserve">А. Ю. Поташев </t>
    </r>
    <r>
      <rPr>
        <sz val="12"/>
        <rFont val="Times New Roman"/>
        <family val="2"/>
        <charset val="204"/>
      </rPr>
      <t xml:space="preserve">
М.П.</t>
    </r>
  </si>
  <si>
    <t>Ячейки, выделенные данным цветом - обязательны к заполнению</t>
  </si>
  <si>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</si>
  <si>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Форма коммерческого предложения</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</si>
  <si>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</si>
  <si>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</si>
  <si>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</si>
  <si>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</si>
  <si>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 xml:space="preserve"> - аванс на материалы:</t>
  </si>
  <si>
    <t>Срок возврата 5% гарантийного удержания</t>
  </si>
  <si>
    <t>Готовность выхода на строительную площадку по гарантийному письму (да/нет)</t>
  </si>
  <si>
    <t>Гарантийный срок , мес</t>
  </si>
  <si>
    <t>СРО</t>
  </si>
  <si>
    <t>Классификатор</t>
  </si>
  <si>
    <t>шт.</t>
  </si>
  <si>
    <t>1.2</t>
  </si>
  <si>
    <t>компл.</t>
  </si>
  <si>
    <t>1.3</t>
  </si>
  <si>
    <t>1.4</t>
  </si>
  <si>
    <t>1.5</t>
  </si>
  <si>
    <t>1.6</t>
  </si>
  <si>
    <t>1.7</t>
  </si>
  <si>
    <t>1.8</t>
  </si>
  <si>
    <t>1.9</t>
  </si>
  <si>
    <t>3.3</t>
  </si>
  <si>
    <t>1.10</t>
  </si>
  <si>
    <t>1.11</t>
  </si>
  <si>
    <t>1.12</t>
  </si>
  <si>
    <t>1.13</t>
  </si>
  <si>
    <t>1.14</t>
  </si>
  <si>
    <t>1.15</t>
  </si>
  <si>
    <t>1.16</t>
  </si>
  <si>
    <t>1.17</t>
  </si>
  <si>
    <t>1.18</t>
  </si>
  <si>
    <t>2</t>
  </si>
  <si>
    <t>2.1</t>
  </si>
  <si>
    <t>2.2</t>
  </si>
  <si>
    <t>2.3</t>
  </si>
  <si>
    <t>2.4</t>
  </si>
  <si>
    <t>3</t>
  </si>
  <si>
    <t>3.1</t>
  </si>
  <si>
    <t>3.2</t>
  </si>
  <si>
    <t>3.4</t>
  </si>
  <si>
    <t>3.5</t>
  </si>
  <si>
    <t>3.5.1</t>
  </si>
  <si>
    <t>3.6</t>
  </si>
  <si>
    <t>3.6.1</t>
  </si>
  <si>
    <t>3.6.2</t>
  </si>
  <si>
    <t>3.6.3</t>
  </si>
  <si>
    <t>3.6.4</t>
  </si>
  <si>
    <t>3.6.5</t>
  </si>
  <si>
    <t>3.7</t>
  </si>
  <si>
    <t>3.8</t>
  </si>
  <si>
    <t>3.9</t>
  </si>
  <si>
    <t>3.10</t>
  </si>
  <si>
    <t>4</t>
  </si>
  <si>
    <t>5</t>
  </si>
  <si>
    <t>4.1</t>
  </si>
  <si>
    <t>4.2</t>
  </si>
  <si>
    <t>4.3</t>
  </si>
  <si>
    <t>5.1</t>
  </si>
  <si>
    <t>5.2</t>
  </si>
  <si>
    <t>5.3</t>
  </si>
  <si>
    <t>5.4</t>
  </si>
  <si>
    <t>5.5</t>
  </si>
  <si>
    <t>6</t>
  </si>
  <si>
    <t>5.6</t>
  </si>
  <si>
    <t>5.7</t>
  </si>
  <si>
    <t>5.8</t>
  </si>
  <si>
    <t>в том числе НДС 20%</t>
  </si>
  <si>
    <t>Итого с НДС:</t>
  </si>
  <si>
    <t>- Объемы работ принимаются фактически выполненные.</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</si>
  <si>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 ему ясны все вопросы связанные с доставкой/разгрузкой/вывозом материала, водоснабжения, электроснабжением, водоотведением и прочие вопросы прямо или косвенно влияющие на производство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</si>
  <si>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t>1.19</t>
  </si>
  <si>
    <t>8.1</t>
  </si>
  <si>
    <t>Согласие с типовой формой договора Заказчика (да)</t>
  </si>
  <si>
    <t>Согласие в подписание договора электронной цифровой подписью (да/нет)</t>
  </si>
  <si>
    <t>1.20</t>
  </si>
  <si>
    <t>1.21</t>
  </si>
  <si>
    <t>Наименование контрагента</t>
  </si>
  <si>
    <t>ИНН</t>
  </si>
  <si>
    <t>Адрес (юр., факт.)</t>
  </si>
  <si>
    <t>ФИО Ген. Директора</t>
  </si>
  <si>
    <t>Контактное лицо (ФИО, должность, моб. телефон, почта)</t>
  </si>
  <si>
    <t>Телефон компании</t>
  </si>
  <si>
    <t>Электронный адрес компании</t>
  </si>
  <si>
    <t>Сайт компании</t>
  </si>
  <si>
    <t>кг.</t>
  </si>
  <si>
    <t>Наименование работ: Полный комплекс работ по устройству ИТП</t>
  </si>
  <si>
    <t>ИТП (индивидуальный тепловой пункт)</t>
  </si>
  <si>
    <t>Тепломеханическая часть (шифр ТФ-24/Р-40.ТМ)</t>
  </si>
  <si>
    <t>Монтаж теплообменника отопления Ридан НН№41 77-ТКТL41 (код №w203074857)</t>
  </si>
  <si>
    <t>Монтаж теплообменника вентиляции Ридан НН№19 69-ТКТМ87 (код №w203074859)</t>
  </si>
  <si>
    <t>Монтаж теплообменника ГВС 1 ст. Ридан НН№21 97-ТКТМ77 (код №w203074861)</t>
  </si>
  <si>
    <t>Монтаж теплообменника ГВС 2 ст. Ридан НН№19 71-ТКТМ77 (код №w203074862)</t>
  </si>
  <si>
    <t>Монтаж насоса системы отопления Ридан RV 125-230/4, Nэл=11,0 кВт, в комплекте с фланцами и прокладками</t>
  </si>
  <si>
    <t>Монтаж насоса системы вентиляции Ридан RV 100-200/2, Nэл=4,0 кВт, в комплекте с фланцами и прокладками</t>
  </si>
  <si>
    <t>Монтаж насоса системы ГВС Ридан RV 50-240/2, Nэл=2,2 кВт, в комплекте с фланцами и прокладками</t>
  </si>
  <si>
    <t xml:space="preserve">Монтаж клапана регулирующего перепад давления Ридан VFG-2R 100/125, в комплекте с фланцами и прокладками, в составе:
- привод к клапану гидравлический (0,5-3 бар) Ридан AFP-R (1 шт.);
- импульсная трубка Ридан AF (компл. 2) </t>
  </si>
  <si>
    <t xml:space="preserve">Монтаж клапана регулирующего "до себя" Ридан VFG-2R 100/125, в комплекте с фланцами и прокладками, в составе:
- привод к клапану гидравлический (3-11 бар) Ридан AFA-R (1 шт.);
- импульсная трубка Ридан AF (компл. 1) </t>
  </si>
  <si>
    <t>Монтаж регулирующего клапана Ридан VFM-2R 80/100, в комплекте с фланцами и прокладками</t>
  </si>
  <si>
    <t>Монтаж регулирующего клапана Ридан VFM-2R 50/40, в комплекте с фланцами и прокладками</t>
  </si>
  <si>
    <t>Монтаж соленоидного клапана Росма СК11-15-ВД</t>
  </si>
  <si>
    <t>Монтаж защитного клапана с электроприводом Ibricom PDS FZ Ду150, в комплекте с фланцами и прокладками</t>
  </si>
  <si>
    <t>Монтаж установки поддержания давления BARUS АУПДЗ 2 MVL 10-8, в составе:
- основная емкость BARUS BRV 1000 (1 шт.);
- дополнительная емкость BARUS BRV 1000BV (1 шт.);
- демпверный бак BARUS BR-H 200/10 (1 шт.)</t>
  </si>
  <si>
    <t>Монтаж расширительного бака системы вентиляции BARUS BR-H-1000/10</t>
  </si>
  <si>
    <t>1.22</t>
  </si>
  <si>
    <t>1.23</t>
  </si>
  <si>
    <t>1.24</t>
  </si>
  <si>
    <t>1.25</t>
  </si>
  <si>
    <t>Монтаж вертикального грязевика "Сатекс" Ду200, Ру16, в комплекте с фланцами и прокладками</t>
  </si>
  <si>
    <t>Монтаж шарового крана запорного Ридан RJIP Standart, Ду200, Ру25, фланцевый, в комплекте с фланцами и прокладками</t>
  </si>
  <si>
    <t>Монтаж фильтра сетчатого Ридан ФСФ, ДУ200, в комплекте с фланцами и прокладками</t>
  </si>
  <si>
    <t>Монтаж фильтра сетчатого Ридан ФСФ, ДУ150, в комплекте с фланцами и прокладками</t>
  </si>
  <si>
    <t>Монтаж фильтра сетчатого Ридан ФСФ, ДУ125, в комплекте с фланцами и прокладками</t>
  </si>
  <si>
    <t>Монтаж фильтра сетчатого Ридан ФСФ, ДУ80, в комплекте с фланцами и прокладками</t>
  </si>
  <si>
    <t>Монтаж шарового крана запорного Ридан RJIP Standart, Ду200, Ру16, фланцевый, в комплекте с фланцами и прокладками</t>
  </si>
  <si>
    <t>Монтаж шарового крана запорного Ридан RJIP Standart, Ду150, Ру16, фланцевый, в комплекте с фланцами и прокладками</t>
  </si>
  <si>
    <t>Монтаж шарового крана запорного Ридан RJIP Standart, Ду125, Ру16, фланцевый, в комплекте с фланцами и прокладками</t>
  </si>
  <si>
    <t>Монтаж шарового крана запорного Ридан RJIP Standart, Ду100, Ру16, фланцевый, в комплекте с фланцами и прокладками</t>
  </si>
  <si>
    <t>Монтаж шарового крана запорного Ридан RJIP Standart, Ду80, Ру16, фланцевый, в комплекте с фланцами и прокладками</t>
  </si>
  <si>
    <t>Монтаж шарового крана запорного Ридан RJIP Standart, Ду65, Ру16, фланцевый, в комплекте с фланцами и прокладками</t>
  </si>
  <si>
    <t>Монтаж шарового крана запорного Ридан RJIP Standart, Ду50, Ру16, фланцевый, в комплекте с фланцами и прокладками</t>
  </si>
  <si>
    <t>Монтаж шарового крана запорного Ридан RJIP Standart, Ду40, Ру16, фланцевый, в комплекте с фланцами и прокладками</t>
  </si>
  <si>
    <t>Монтаж шарового крана запорного Ридан RJIP Standart, Ду32, Ру16, фланцевый, в комплекте с фланцами и прокладками</t>
  </si>
  <si>
    <t>1.26</t>
  </si>
  <si>
    <t>1.27</t>
  </si>
  <si>
    <t>1.28</t>
  </si>
  <si>
    <t>1.29</t>
  </si>
  <si>
    <t>1.30</t>
  </si>
  <si>
    <t>Монтаж балансировочного клапана Ридан MNF-R, Ду200, Ру16, в комплекте с фланцами и прокладками</t>
  </si>
  <si>
    <t>Монтаж балансировочного клапана Ридан MNF-R, Ду125, Ру16, в комплекте с фланцами и прокладками</t>
  </si>
  <si>
    <t>Монтаж балансировочного клапана Broen Venturi DRV, Ду125, Ру16, в комплекте с фланцами и прокладками</t>
  </si>
  <si>
    <t>Монтаж балансировочного клапана Ридан MNF-R, Ду65, Ру16, в комплекте с фланцами и прокладками</t>
  </si>
  <si>
    <t>Монтаж балансировочного клапана Ридан MNF-R, Ду50, Ру16, в комплекте с фланцами и прокладками</t>
  </si>
  <si>
    <t>Монтаж балансировочного клапана Ридан MNF-R, Ду32, Ру16, в комплекте с фланцами и прокладками</t>
  </si>
  <si>
    <t>1.31</t>
  </si>
  <si>
    <t>1.32</t>
  </si>
  <si>
    <t>1.33</t>
  </si>
  <si>
    <t>1.34</t>
  </si>
  <si>
    <t>1.35</t>
  </si>
  <si>
    <t>1.36</t>
  </si>
  <si>
    <t>Монтаж крана стального шарового АДЛ V565A, Ду150, фланцевый, в комплекте с фланцами и прокладками</t>
  </si>
  <si>
    <t>Монтаж крана стального шарового АДЛ V565A, Ду125, фланцевый, в комплекте с фланцами и прокладками</t>
  </si>
  <si>
    <t>1.37</t>
  </si>
  <si>
    <t>1.38</t>
  </si>
  <si>
    <t>Монтаж обратного клапана фланцевого Ридан NVD-812R, Ду200, в комплекте с фланцами и прокладками</t>
  </si>
  <si>
    <t>Монтаж обратного клапана фланцевого Ридан NVD-812R, Ду150, в комплекте с фланцами и прокладками</t>
  </si>
  <si>
    <t>Монтаж обратного клапана фланцевого Ридан NVD-812R, Ду125, в комплекте с фланцами и прокладками</t>
  </si>
  <si>
    <t>Монтаж обратного клапана фланцевого Ридан NVD-812R, Ду80, в комплекте с фланцами и прокладками</t>
  </si>
  <si>
    <t>Монтаж обратного клапана фланцевого Ридан NVD-812R, Ду40, в комплекте с фланцами и прокладками</t>
  </si>
  <si>
    <t>1.39</t>
  </si>
  <si>
    <t>1.40</t>
  </si>
  <si>
    <t>1.41</t>
  </si>
  <si>
    <t>1.42</t>
  </si>
  <si>
    <t>1.43</t>
  </si>
  <si>
    <t>Монтаж вибровставки резиновой с комплектом контрольных стержней Ридан ZKV, Ду200, Тдоп=70, Ру16, в комплекте с фланцами и прокладками</t>
  </si>
  <si>
    <t>Монтаж вибровставки резиновой с комплектом контрольных стержней Ридан ZKV, Ду125, Тдоп=70, Ру16, в комплекте с фланцами и прокладками</t>
  </si>
  <si>
    <t>1.44</t>
  </si>
  <si>
    <t>1.45</t>
  </si>
  <si>
    <t>Монтаж шарового крана запорного Ридан BVR-R Ду15</t>
  </si>
  <si>
    <t>Монтаж шарового крана запорного Ридан BVR-R Ду25</t>
  </si>
  <si>
    <t>Монтаж шарового крана запорного Ридан BVR-R Ду50</t>
  </si>
  <si>
    <t>Монтаж шарового крана трехходового Ридан BVR-DR Ду15</t>
  </si>
  <si>
    <t>Монтаж предохранительного клапана НПО АСТА П123-Ф-Р-80х80-25-185-9, Рср=9 бар</t>
  </si>
  <si>
    <t>Монтаж предохранительного клапана НПО АСТА П123-Ф-Р-50х50-16-185-11, Рср=11 бар</t>
  </si>
  <si>
    <t>Монтаж предохранительного клапана НПО АСТА П123-Ф-Р-65х65-25-185-5, Рср=5 бар</t>
  </si>
  <si>
    <t>Монтаж крана шарового запорного Ридан RJIP Premium WW, Ду15, Ру40, св.</t>
  </si>
  <si>
    <t>Монтаж крана шарового запорного Ридан RJIP Premium WW, Ду25, Ру40, св.</t>
  </si>
  <si>
    <t>Монтаж крана шарового запорного Ридан RJIP Premium WW, Ду32, Ру40, св.</t>
  </si>
  <si>
    <t>Монтаж пробоотводника Сантекс, Ду76</t>
  </si>
  <si>
    <t>1.46</t>
  </si>
  <si>
    <t>1.47</t>
  </si>
  <si>
    <t>1.48</t>
  </si>
  <si>
    <t>1.49</t>
  </si>
  <si>
    <t>1.50</t>
  </si>
  <si>
    <t>1.51</t>
  </si>
  <si>
    <t>1.52</t>
  </si>
  <si>
    <t>1.53</t>
  </si>
  <si>
    <t>1.54</t>
  </si>
  <si>
    <t>1.55</t>
  </si>
  <si>
    <t>1.56</t>
  </si>
  <si>
    <t>1.57</t>
  </si>
  <si>
    <t>1.58</t>
  </si>
  <si>
    <r>
      <t>Монтаж керосинового термометра в комплекте с оправой, Т=160</t>
    </r>
    <r>
      <rPr>
        <sz val="12"/>
        <color theme="1"/>
        <rFont val="Calibri"/>
        <family val="2"/>
        <charset val="204"/>
      </rPr>
      <t>°</t>
    </r>
    <r>
      <rPr>
        <sz val="12"/>
        <color theme="1"/>
        <rFont val="Times New Roman"/>
        <family val="1"/>
        <charset val="204"/>
      </rPr>
      <t>С, L=100 мм</t>
    </r>
  </si>
  <si>
    <t>Монтаж манометра показывающего Росма, Ру25</t>
  </si>
  <si>
    <t>Монтаж манометра показывающего Росма, Ру16 (радиальный Дк100 мм)</t>
  </si>
  <si>
    <t>Монтаж термометра биметаллического в комплекте с гильзой, класс точности 1,5, Росма, Дк80</t>
  </si>
  <si>
    <t>1.59</t>
  </si>
  <si>
    <t>1.60</t>
  </si>
  <si>
    <t>1.61</t>
  </si>
  <si>
    <t>1.62</t>
  </si>
  <si>
    <t>Монтаж автоматического воздухоотводчика Ду15</t>
  </si>
  <si>
    <t>Монтаж рот-гайки Ду50</t>
  </si>
  <si>
    <t>Монтаж трубы стальной бесшовной горячедеформированной 273х8 мм по ГОСТ 8732-78</t>
  </si>
  <si>
    <t>Монтаж трубы стальной бесшовной горячедеформированной 219х8 мм по ГОСТ 8732-78</t>
  </si>
  <si>
    <t>Монтаж трубы стальной бесшовной горячедеформированной 159х5 мм по ГОСТ 8732-78</t>
  </si>
  <si>
    <t>Монтаж трубы стальной бесшовной горячедеформированной 133х5 мм по ГОСТ 8732-78</t>
  </si>
  <si>
    <t>Монтаж трубы стальной бесшовной горячедеформированной 108х4 мм по ГОСТ 8732-78</t>
  </si>
  <si>
    <t>Монтаж трубы стальной бесшовной горячедеформированной 89х4 мм по ГОСТ 8732-78</t>
  </si>
  <si>
    <t>Монтаж трубы стальной бесшовной горячедеформированной 76х4 мм по ГОСТ 8732-78</t>
  </si>
  <si>
    <t>Монтаж трубы стальной бесшовной горячедеформированной 57х3,5 мм по ГОСТ 8732-78</t>
  </si>
  <si>
    <t>1.63</t>
  </si>
  <si>
    <t>1.64</t>
  </si>
  <si>
    <t>1.65</t>
  </si>
  <si>
    <t>1.66</t>
  </si>
  <si>
    <t>1.67</t>
  </si>
  <si>
    <t>1.68</t>
  </si>
  <si>
    <t>1.69</t>
  </si>
  <si>
    <t>1.70</t>
  </si>
  <si>
    <t>Монтаж трубы стальной ВГП Ду40 по ГОСТ 3262-75</t>
  </si>
  <si>
    <t>Монтаж трубы стальной ВГП Ду32 по ГОСТ 3262-75</t>
  </si>
  <si>
    <t>Монтаж трубы стальной ВГП Ду25 по ГОСТ 3262-75</t>
  </si>
  <si>
    <t>Монтаж трубы стальной ВГП Ду15 по ГОСТ 3262-75</t>
  </si>
  <si>
    <t>1.71</t>
  </si>
  <si>
    <t>1.72</t>
  </si>
  <si>
    <t>1.73</t>
  </si>
  <si>
    <t>1.74</t>
  </si>
  <si>
    <t>Монтаж трубы стальной бесшовной горячедеформированной 159х5 мм по ГОСТ 8732-78, для ГВС с последующим цинкованием</t>
  </si>
  <si>
    <t>Монтаж трубы стальной бесшовной горячедеформированной 133х5 мм по ГОСТ 8732-78, для ГВС с последующим цинкованием</t>
  </si>
  <si>
    <t>Монтаж трубы стальной бесшовной горячедеформированной 108х4 мм по ГОСТ 8732-78, для ГВС с последующим цинкованием</t>
  </si>
  <si>
    <t>Монтаж трубы стальной бесшовной горячедеформированной 76х4 мм по ГОСТ 8732-78, для ГВС с последующим цинкованием</t>
  </si>
  <si>
    <t>Монтаж трубы стальной бесшовной горячедеформированной 57х3,5 мм по ГОСТ 8732-78, для ГВС с последующим цинкованием</t>
  </si>
  <si>
    <t>1.75</t>
  </si>
  <si>
    <t>1.76</t>
  </si>
  <si>
    <t>1.77</t>
  </si>
  <si>
    <t>1.78</t>
  </si>
  <si>
    <t>1.79</t>
  </si>
  <si>
    <t>Монтаж трубы стальной ВГП Ду25 по ГОСТ 3262-75, для ГВС с последующим цинкованием</t>
  </si>
  <si>
    <t>Монтаж трубы стальной ВГП Ду15 по ГОСТ 3262-75, для ГВС с последующим цинкованием</t>
  </si>
  <si>
    <t>1.80</t>
  </si>
  <si>
    <t>1.81</t>
  </si>
  <si>
    <t>Монтаж стального отвода 273х8 по ГОСТ 17375-2001</t>
  </si>
  <si>
    <t>Монтаж стального отвода 219х8 по ГОСТ 17375-2001</t>
  </si>
  <si>
    <t>Монтаж стального отвода 159х5 по ГОСТ 17375-2001</t>
  </si>
  <si>
    <t>Монтаж стального отвода 133х5 по ГОСТ 17375-2001</t>
  </si>
  <si>
    <t>Монтаж стального отвода 108х4 по ГОСТ 17375-2001</t>
  </si>
  <si>
    <t>Монтаж стального отвода 89х4 по ГОСТ 17375-2001</t>
  </si>
  <si>
    <t>Монтаж стального отвода 76х4 по ГОСТ 17375-2001</t>
  </si>
  <si>
    <t>Монтаж стального отвода 57х3,5 по ГОСТ 17375-2001</t>
  </si>
  <si>
    <t>Монтаж стального отвода 48х3,5 по ГОСТ 17375-2001</t>
  </si>
  <si>
    <t>Монтаж стального отвода 42х3,2по ГОСТ 17375-2001</t>
  </si>
  <si>
    <t>Монтаж стального отвода 33х3,2 по ГОСТ 17375-2001</t>
  </si>
  <si>
    <t>Монтаж стального отвода 21х2,8 по ГОСТ 17375-2001</t>
  </si>
  <si>
    <t>Монтаж стального отвода 159х5 по ГОСТ 17375-2001, для ГВС с последующим цинкованием</t>
  </si>
  <si>
    <t>Монтаж стального отвода 133х5 по ГОСТ 17375-2001, для ГВС с последующим цинкованием</t>
  </si>
  <si>
    <t>Монтаж стального отвода 108х4 по ГОСТ 17375-2001, для ГВС с последующим цинкованием</t>
  </si>
  <si>
    <t>Монтаж стального отвода 76х4 по ГОСТ 17375-2001, для ГВС с последующим цинкованием</t>
  </si>
  <si>
    <t>Монтаж стального отвода 57х3,5 по ГОСТ 17375-2001, для ГВС с последующим цинкованием</t>
  </si>
  <si>
    <t>Монтаж стального отвода 33х3,2 по ГОСТ 17375-2001, для ГВС с последующим цинкованием</t>
  </si>
  <si>
    <t>1.82</t>
  </si>
  <si>
    <t>1.83</t>
  </si>
  <si>
    <t>1.84</t>
  </si>
  <si>
    <t>1.85</t>
  </si>
  <si>
    <t>1.86</t>
  </si>
  <si>
    <t>1.87</t>
  </si>
  <si>
    <t>1.88</t>
  </si>
  <si>
    <t>1.89</t>
  </si>
  <si>
    <t>1.90</t>
  </si>
  <si>
    <t>1.91</t>
  </si>
  <si>
    <t>1.92</t>
  </si>
  <si>
    <t>1.93</t>
  </si>
  <si>
    <t>1.94</t>
  </si>
  <si>
    <t>1.95</t>
  </si>
  <si>
    <t>1.96</t>
  </si>
  <si>
    <t>1.97</t>
  </si>
  <si>
    <t>1.98</t>
  </si>
  <si>
    <t>1.99</t>
  </si>
  <si>
    <t>Монтаж перехода стального 273х8-219х8 по ГОСТ 17378-2001</t>
  </si>
  <si>
    <t>Монтаж перехода стального 219х8-159х5 по ГОСТ 17378-2001</t>
  </si>
  <si>
    <t>Монтаж перехода стального 219х8-133х5 по ГОСТ 17378-2001</t>
  </si>
  <si>
    <t>Монтаж перехода стального 159х5-133х5 по ГОСТ 17378-2001</t>
  </si>
  <si>
    <t>Монтаж перехода стального 159х5-108х4 по ГОСТ 17378-2001</t>
  </si>
  <si>
    <t>Монтаж перехода стального 159х5-89х4 по ГОСТ 17378-2001</t>
  </si>
  <si>
    <t>Монтаж перехода стального 133х5-108х4 по ГОСТ 17378-2001</t>
  </si>
  <si>
    <t>Монтаж перехода стального 133х5-89х4 по ГОСТ 17378-2001</t>
  </si>
  <si>
    <t>Монтаж перехода стального 133х5-76х4 по ГОСТ 17378-2001</t>
  </si>
  <si>
    <t>Монтаж перехода стального 108х4-76х4 по ГОСТ 17378-2001</t>
  </si>
  <si>
    <t>Монтаж перехода стального 108х4-57х3,5 по ГОСТ 17378-2001</t>
  </si>
  <si>
    <t>Монтаж перехода стального 89х4-57х3,5 по ГОСТ 17378-2001</t>
  </si>
  <si>
    <t>Монтаж перехода стального 89х4-48х3,5 по ГОСТ 17378-2001</t>
  </si>
  <si>
    <t>Монтаж перехода стального 76х4-57х3,5 по ГОСТ 17378-2001</t>
  </si>
  <si>
    <t>Монтаж перехода стального 76х4-48х3,5 по ГОСТ 17378-2001</t>
  </si>
  <si>
    <t>Монтаж перехода стального 76х4-42х3,2 по ГОСТ 17378-2001</t>
  </si>
  <si>
    <t>Монтаж перехода стального 89х4-76х4 по ГОСТ 17378-2001</t>
  </si>
  <si>
    <t>Монтаж перехода стального 57х3,5-48х3,5 по ГОСТ 17378-2001</t>
  </si>
  <si>
    <t>Монтаж перехода стального 57х3,5-42х3,2 по ГОСТ 17378-2001</t>
  </si>
  <si>
    <t>Монтаж перехода стального 57х3,5-33х3,2по ГОСТ 17378-2001</t>
  </si>
  <si>
    <t>Монтаж перехода стального 48х3,5-42х3,2 по ГОСТ 17378-2001</t>
  </si>
  <si>
    <t>Монтаж перехода стального 48х3,2-33х3,2 по ГОСТ 17378-2001</t>
  </si>
  <si>
    <t>Монтаж перехода стального 33х3,2-21х2,8 по ГОСТ 17378-2001</t>
  </si>
  <si>
    <t>Монтаж перехода стального 159х5-133х5 по ГОСТ 17378-2001, для ГВС с последующим цинкованием</t>
  </si>
  <si>
    <t>Монтаж перехода стального 159х5-108х4 по ГОСТ 17378-2001, для ГВС с последующим цинкованием</t>
  </si>
  <si>
    <t>Монтаж перехода стального 159х5-89х4 по ГОСТ 17378-2001, для ГВС с последующим цинкованием</t>
  </si>
  <si>
    <t>Монтаж перехода стального 133х5-108х4 по ГОСТ 17378-2001, для ГВС с последующим цинкованием</t>
  </si>
  <si>
    <t>Монтаж перехода стального 133х5-76х4 по ГОСТ 17378-2001, для ГВС с последующим цинкованием</t>
  </si>
  <si>
    <t>Монтаж перехода стального 108х4-76х4 по ГОСТ 17378-2001, для ГВС с последующим цинкованием</t>
  </si>
  <si>
    <t>Монтаж перехода стального 108х4-57х3,5 по ГОСТ 17378-2001, для ГВС с последующим цинкованием</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</si>
  <si>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</si>
  <si>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</si>
  <si>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</si>
  <si>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</si>
  <si>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</si>
  <si>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</si>
  <si>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</si>
  <si>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</si>
  <si>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</si>
  <si>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</si>
  <si>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</si>
  <si>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</si>
  <si>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</si>
  <si>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</si>
  <si>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</si>
  <si>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</si>
  <si>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</si>
  <si>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</si>
  <si>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</si>
  <si>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</si>
  <si>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</si>
  <si>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</si>
  <si>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</si>
  <si>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</si>
  <si>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</si>
  <si>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</si>
  <si>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</si>
  <si>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</si>
  <si>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</si>
  <si>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</si>
  <si>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r>
      <t xml:space="preserve">Монтаж изоляции CUTWOOL </t>
    </r>
    <r>
      <rPr>
        <sz val="12"/>
        <color theme="1"/>
        <rFont val="Calibri"/>
        <family val="2"/>
        <charset val="204"/>
      </rPr>
      <t>Ø</t>
    </r>
    <r>
      <rPr>
        <sz val="12"/>
        <color theme="1"/>
        <rFont val="Times New Roman"/>
        <family val="1"/>
        <charset val="204"/>
      </rPr>
      <t>273, толщ. 30 мм (негорючие фольгированные цилиндры) с покрытием алюминиевой фальгой)</t>
    </r>
  </si>
  <si>
    <r>
      <t xml:space="preserve">Монтаж изоляции CUTWOOL </t>
    </r>
    <r>
      <rPr>
        <sz val="12"/>
        <color theme="1"/>
        <rFont val="Calibri"/>
        <family val="2"/>
        <charset val="204"/>
      </rPr>
      <t>Ø</t>
    </r>
    <r>
      <rPr>
        <sz val="12"/>
        <color theme="1"/>
        <rFont val="Times New Roman"/>
        <family val="1"/>
        <charset val="204"/>
      </rPr>
      <t>219, толщ. 30 мм (негорючие фольгированные цилиндры) с покрытием алюминиевой фальгой)</t>
    </r>
  </si>
  <si>
    <r>
      <t xml:space="preserve">Монтаж изоляции CUTWOOL </t>
    </r>
    <r>
      <rPr>
        <sz val="12"/>
        <color theme="1"/>
        <rFont val="Calibri"/>
        <family val="2"/>
        <charset val="204"/>
      </rPr>
      <t>Ø</t>
    </r>
    <r>
      <rPr>
        <sz val="12"/>
        <color theme="1"/>
        <rFont val="Times New Roman"/>
        <family val="1"/>
        <charset val="204"/>
      </rPr>
      <t>159, толщ. 30 мм (негорючие фольгированные цилиндры) с покрытием алюминиевой фальгой)</t>
    </r>
  </si>
  <si>
    <r>
      <t xml:space="preserve">Монтаж изоляции CUTWOOL </t>
    </r>
    <r>
      <rPr>
        <sz val="12"/>
        <color theme="1"/>
        <rFont val="Calibri"/>
        <family val="2"/>
        <charset val="204"/>
      </rPr>
      <t>Ø</t>
    </r>
    <r>
      <rPr>
        <sz val="12"/>
        <color theme="1"/>
        <rFont val="Times New Roman"/>
        <family val="1"/>
        <charset val="204"/>
      </rPr>
      <t>133, толщ. 30 мм (негорючие фольгированные цилиндры) с покрытием алюминиевой фальгой)</t>
    </r>
  </si>
  <si>
    <r>
      <t xml:space="preserve">Монтаж изоляции CUTWOOL </t>
    </r>
    <r>
      <rPr>
        <sz val="12"/>
        <color theme="1"/>
        <rFont val="Calibri"/>
        <family val="2"/>
        <charset val="204"/>
      </rPr>
      <t>Ø</t>
    </r>
    <r>
      <rPr>
        <sz val="12"/>
        <color theme="1"/>
        <rFont val="Times New Roman"/>
        <family val="1"/>
        <charset val="204"/>
      </rPr>
      <t>108, толщ. 30 мм (негорючие фольгированные цилиндры) с покрытием алюминиевой фальгой)</t>
    </r>
  </si>
  <si>
    <r>
      <t xml:space="preserve">Монтаж изоляции CUTWOOL </t>
    </r>
    <r>
      <rPr>
        <sz val="12"/>
        <color theme="1"/>
        <rFont val="Calibri"/>
        <family val="2"/>
        <charset val="204"/>
      </rPr>
      <t>Ø</t>
    </r>
    <r>
      <rPr>
        <sz val="12"/>
        <color theme="1"/>
        <rFont val="Times New Roman"/>
        <family val="1"/>
        <charset val="204"/>
      </rPr>
      <t>89, толщ. 30 мм (негорючие фольгированные цилиндры) с покрытием алюминиевой фальгой)</t>
    </r>
  </si>
  <si>
    <r>
      <t xml:space="preserve">Монтаж изоляции CUTWOOL </t>
    </r>
    <r>
      <rPr>
        <sz val="12"/>
        <color theme="1"/>
        <rFont val="Calibri"/>
        <family val="2"/>
        <charset val="204"/>
      </rPr>
      <t>Ø</t>
    </r>
    <r>
      <rPr>
        <sz val="12"/>
        <color theme="1"/>
        <rFont val="Times New Roman"/>
        <family val="1"/>
        <charset val="204"/>
      </rPr>
      <t>76, толщ. 30 мм (негорючие фольгированные цилиндры) с покрытием алюминиевой фальгой)</t>
    </r>
  </si>
  <si>
    <r>
      <t xml:space="preserve">Монтаж изоляции CUTWOOL </t>
    </r>
    <r>
      <rPr>
        <sz val="12"/>
        <color theme="1"/>
        <rFont val="Calibri"/>
        <family val="2"/>
        <charset val="204"/>
      </rPr>
      <t>Ø</t>
    </r>
    <r>
      <rPr>
        <sz val="12"/>
        <color theme="1"/>
        <rFont val="Times New Roman"/>
        <family val="1"/>
        <charset val="204"/>
      </rPr>
      <t>57, толщ. 30 мм (негорючие фольгированные цилиндры) с покрытием алюминиевой фальгой)</t>
    </r>
  </si>
  <si>
    <r>
      <t xml:space="preserve">Монтаж изоляции CUTWOOL </t>
    </r>
    <r>
      <rPr>
        <sz val="12"/>
        <color theme="1"/>
        <rFont val="Calibri"/>
        <family val="2"/>
        <charset val="204"/>
      </rPr>
      <t>Ø</t>
    </r>
    <r>
      <rPr>
        <sz val="12"/>
        <color theme="1"/>
        <rFont val="Times New Roman"/>
        <family val="1"/>
        <charset val="204"/>
      </rPr>
      <t>48, толщ. 30 мм (негорючие фольгированные цилиндры) с покрытием алюминиевой фальгой)</t>
    </r>
  </si>
  <si>
    <r>
      <t xml:space="preserve">Монтаж изоляции CUTWOOL </t>
    </r>
    <r>
      <rPr>
        <sz val="12"/>
        <color theme="1"/>
        <rFont val="Calibri"/>
        <family val="2"/>
        <charset val="204"/>
      </rPr>
      <t>Ø</t>
    </r>
    <r>
      <rPr>
        <sz val="12"/>
        <color theme="1"/>
        <rFont val="Times New Roman"/>
        <family val="1"/>
        <charset val="204"/>
      </rPr>
      <t>42, толщ. 30 мм (негорючие фольгированные цилиндры) с покрытием алюминиевой фальгой)</t>
    </r>
  </si>
  <si>
    <r>
      <t xml:space="preserve">Монтаж изоляции CUTWOOL </t>
    </r>
    <r>
      <rPr>
        <sz val="12"/>
        <color theme="1"/>
        <rFont val="Calibri"/>
        <family val="2"/>
        <charset val="204"/>
      </rPr>
      <t>Ø</t>
    </r>
    <r>
      <rPr>
        <sz val="12"/>
        <color theme="1"/>
        <rFont val="Times New Roman"/>
        <family val="1"/>
        <charset val="204"/>
      </rPr>
      <t>33, толщ. 30 мм (негорючие фольгированные цилиндры) с покрытием алюминиевой фальгой)</t>
    </r>
  </si>
  <si>
    <r>
      <t xml:space="preserve">Монтаж изоляции CUTWOOL </t>
    </r>
    <r>
      <rPr>
        <sz val="12"/>
        <color theme="1"/>
        <rFont val="Calibri"/>
        <family val="2"/>
        <charset val="204"/>
      </rPr>
      <t>Ø</t>
    </r>
    <r>
      <rPr>
        <sz val="12"/>
        <color theme="1"/>
        <rFont val="Times New Roman"/>
        <family val="1"/>
        <charset val="204"/>
      </rPr>
      <t>21, толщ. 30 мм (негорючие фольгированные цилиндры) с покрытием алюминиевой фальгой)</t>
    </r>
  </si>
  <si>
    <t>1.130</t>
  </si>
  <si>
    <t>1.131</t>
  </si>
  <si>
    <t>1.132</t>
  </si>
  <si>
    <t>1.133</t>
  </si>
  <si>
    <t>1.134</t>
  </si>
  <si>
    <t>1.135</t>
  </si>
  <si>
    <t>1.136</t>
  </si>
  <si>
    <t>1.137</t>
  </si>
  <si>
    <t>1.138</t>
  </si>
  <si>
    <t>1.139</t>
  </si>
  <si>
    <t>1.140</t>
  </si>
  <si>
    <t>1.141</t>
  </si>
  <si>
    <t>Монтаж изоляционных матов CUTWOOL, кашированных алюминиевой фальгой, толщ. 30 мм</t>
  </si>
  <si>
    <t>Металлический крепеж для трубопроводов и оборудования</t>
  </si>
  <si>
    <t>т.</t>
  </si>
  <si>
    <t>Окраска труб эмалью кремнеоргановой КО-8101 за 2 раза</t>
  </si>
  <si>
    <t>Обезжиривание трубопровода и оборудования уайт спиритом КО-8101</t>
  </si>
  <si>
    <t xml:space="preserve">Монтаж ленты 0,7х20 </t>
  </si>
  <si>
    <t>Устройство лестницы-стремянки Krause Stabilo 4*3 на 4 ступени Н=3,45 м</t>
  </si>
  <si>
    <t>Устройство техпластины ТМКЩ-С 20 мм</t>
  </si>
  <si>
    <t>Монтаж фланца стального плоского Ду150, Ру16, (соединение труб ГВС для демонтажа и последующего цинкования) с болтами и прокладками</t>
  </si>
  <si>
    <t>Монтаж фланца стального плоского Ду125, Ру16, (соединение труб ГВС для демонтажа и последующего цинкования) с болтами и прокладками</t>
  </si>
  <si>
    <t>Монтаж фланца стального плоского Ду100, Ру16, (соединение труб ГВС для демонтажа и последующего цинкования) с болтами и прокладками</t>
  </si>
  <si>
    <t>1.142</t>
  </si>
  <si>
    <t>1.143</t>
  </si>
  <si>
    <t>1.144</t>
  </si>
  <si>
    <t>1.145</t>
  </si>
  <si>
    <t>1.146</t>
  </si>
  <si>
    <t>1.147</t>
  </si>
  <si>
    <t>1.148</t>
  </si>
  <si>
    <t>1.149</t>
  </si>
  <si>
    <t>1.150</t>
  </si>
  <si>
    <t>1.151</t>
  </si>
  <si>
    <t>Узел учета тепловой энергии на вводе (шифр ТФ-24/Р-40.УУТЭ)</t>
  </si>
  <si>
    <t>Вторичные узлы учета тепловой энергии (шифр ТФ-24/Р-40.УУТЭ1)</t>
  </si>
  <si>
    <t>Монтаж водомера с импульсным выходом холодной воды Ду80, тип ВСХНд-80</t>
  </si>
  <si>
    <t>1.152</t>
  </si>
  <si>
    <t>Монтаж приборов и средств автоматики узла учета тепловой энергии в составе:</t>
  </si>
  <si>
    <t>- электимагнитный двухканальный тепросчетчик НПО "Тепловизор" ВИС.ТЗ (ТС-0-2-0-1-2-2-1-1-1-0-0-0-1-0-0-Е) 4-20 мА с каналом подпитки (10 л/имп) и интерфейсами RS-485 и Ethernet</t>
  </si>
  <si>
    <t>Монтаж узла учета тепловой энергии в составе:</t>
  </si>
  <si>
    <t>- первичный преобразователь расхода НПО "Тепловизор" ПП-150 Ду150 (0,5-125,0 м3/час), FE-1, FE-2</t>
  </si>
  <si>
    <t>- электронный блок теплосчетчика ВИС.ТЗ НПТ "Тепловизор" ЭБ с программным обеспечением (ДС АрхиВист)</t>
  </si>
  <si>
    <t>- счетчик горячей воды ZENNER MTWI-N, Ду40 с металлорукавом заводской готовности (10 л/имп), FE-3</t>
  </si>
  <si>
    <t>- датчик давления ЗАО "Манометр" МТ-100М в комплекте с закладными и краном Ду15 (R250DS), 0-1,6 МПа, 4-20 мА, М20х1,5, РЕ-1, РЕ-2</t>
  </si>
  <si>
    <t>- принтер Epson LX-350 в комплекте с кабелем</t>
  </si>
  <si>
    <t>- шкаф под принтер НПО "Тепловизор" в стандартном исполнении</t>
  </si>
  <si>
    <t>- адаптер переноса данных НПО "Тепловизор" АПД-03</t>
  </si>
  <si>
    <t>- проставка (габаритный имитатор ПРН) НПО "Тепловизор" Ду150</t>
  </si>
  <si>
    <t>Устройство материалов и арматуры для установки узла учета тепловой энергии в составе:</t>
  </si>
  <si>
    <t>- бабышка прямая для датчика давления Б.П.4.20х1,5.40.2, L=60 мм</t>
  </si>
  <si>
    <t>- монтажная вставка Ду150</t>
  </si>
  <si>
    <t>- фланец стальной плоский приварной Ду150, Ру16 по ГОСТ 12820-80</t>
  </si>
  <si>
    <t>- прокладка паранитовая кольцевая Ду150 по ГОСТ 15180-80</t>
  </si>
  <si>
    <t>Устройство электромантажных работ в составе:</t>
  </si>
  <si>
    <t>- кабель (КУПР) КММ 2х0,35 по ТУ 16.505.488</t>
  </si>
  <si>
    <t>- кабель (КУПР) КММ 4х0,35 по ТУ 16.505.488</t>
  </si>
  <si>
    <t>- металлорукав Ду40 РЗ-ЦХ-10 по ТУ 4833-001-57393508-20073</t>
  </si>
  <si>
    <t>- ответвительная коробка</t>
  </si>
  <si>
    <t>- провод ПуГВ 1х6 по ГОСТ 31947-2012</t>
  </si>
  <si>
    <t>- лоток с крышкой DKS "S5 Combitech" 100х50, L=3000</t>
  </si>
  <si>
    <t>- кронштейн к стене DKS "S5 Combitech", L=100</t>
  </si>
  <si>
    <t>2.1.1</t>
  </si>
  <si>
    <t>2.2.1</t>
  </si>
  <si>
    <t>2.2.3</t>
  </si>
  <si>
    <t>2.2.5</t>
  </si>
  <si>
    <t>2.2.7</t>
  </si>
  <si>
    <t>2.2.2</t>
  </si>
  <si>
    <t>2.2.4</t>
  </si>
  <si>
    <t>2.2.6</t>
  </si>
  <si>
    <t>2.2.8</t>
  </si>
  <si>
    <t>2.3.1</t>
  </si>
  <si>
    <t>2.3.2</t>
  </si>
  <si>
    <t>2.3.3</t>
  </si>
  <si>
    <t>2.3.4</t>
  </si>
  <si>
    <t>2.3.5</t>
  </si>
  <si>
    <t>2.4.1</t>
  </si>
  <si>
    <t>2.4.2</t>
  </si>
  <si>
    <t>2.4.3</t>
  </si>
  <si>
    <t>2.4.4</t>
  </si>
  <si>
    <t>2.4.5</t>
  </si>
  <si>
    <t>2.4.6</t>
  </si>
  <si>
    <t>2.4.7</t>
  </si>
  <si>
    <t>Монтаж приборов и средств автоматики УУТЭ (система отопления гостиничных номеров и аренды) в составе:</t>
  </si>
  <si>
    <t>- электимагнитный двухканальный тепросчетчик НПО "Тепловизор" ВИС.ТЗ с дополнительным интерфейсом RS-485 и Ethernet</t>
  </si>
  <si>
    <t>3.1.1</t>
  </si>
  <si>
    <t>- первичный преобразователь расхода НПО "Тепловизор" ПП-32 Ду32 (0,02-5,0 м3/час), FE-3, FE-4</t>
  </si>
  <si>
    <t>- электронный блок теплосчетчика ВИС.ТЗ НПТ "Тепловизор" ЭБ</t>
  </si>
  <si>
    <t>3.2.1</t>
  </si>
  <si>
    <t>3.2.2</t>
  </si>
  <si>
    <t>3.2.3</t>
  </si>
  <si>
    <t>3.2.4</t>
  </si>
  <si>
    <t>3.2.5</t>
  </si>
  <si>
    <t>Монтаж приборов и средств автоматики УУТЭ (система отопления кладовых и теплоснабжения приточных установок) в составе:</t>
  </si>
  <si>
    <t>- первичный преобразователь расхода НПО "Тепловизор" ПП-15 Ду15 (0,0064-1,6 м3/час), FE-1, FE-2</t>
  </si>
  <si>
    <t>- первичный преобразователь расхода НПО "Тепловизор" ПП-80 Ду80 (0,16-40,0 м3/час), FE-3, FE-4</t>
  </si>
  <si>
    <t>- комплект термометров платинновых технических разностных НПТ "Тепловизор" КТПТР-05, с гильзами обычными (Г3-6,3) L=70 мм, с бобышками угловыми, ТЕ-1, ТЕ-2</t>
  </si>
  <si>
    <t>- комплект термометров платинновых технических разностных НПТ "Тепловизор" КТПТР-05, с гильзами обычными (Г3-6,3) L=223 мм, с бобышками прямыми L=60 мм, ТЕ-1, ТЕ-2</t>
  </si>
  <si>
    <t>- комплект термометров платинновых технических разностных НПТ "Тепловизор" КТПТР-05, с гильзами обычными (Г3-6,3) L=70 мм, с бобышками угловыми, ТЕ-3, ТЕ-4</t>
  </si>
  <si>
    <t>- комплект термометров платинновых технических разностных НПТ "Тепловизор" КТПТР-05, с гильзами обычными (Г3-6,3) L=133 мм, с бобышками прямыми L=40 мм, ТЕ-3, ТЕ-4</t>
  </si>
  <si>
    <t>Монтаж приборов и средств автоматики УУТЭ (система теплоснабжения АВО и ВТЗ) в составе:</t>
  </si>
  <si>
    <t>- электимагнитный трехканальный тепросчетчик НПО "Тепловизор" ВИС.ТЗ с дополнительным интерфейсом RS-485 и Ethernet</t>
  </si>
  <si>
    <t>- первичный преобразователь расхода НПО "Тепловизор" ПП-40 Ду40 (0,04-10,0 м3/час), FE-1, FE-2</t>
  </si>
  <si>
    <t>- первичный преобразователь расхода НПО "Тепловизор" ПП-32 Ду32 (0,024-6,0 м3/час), FE-3, FE-4</t>
  </si>
  <si>
    <t>- комплект термометров платинновых технических разностных НПТ "Тепловизор" КТПТР-05, с гильзами обычными (Г3-6,3) L=70 мм, с бобышками прямыми, ТЕ-1, ТЕ-2</t>
  </si>
  <si>
    <t>- комплект термометров платинновых технических разностных НПТ "Тепловизор" КТПТР-05, с гильзами обычными (Г3-6,3) L=133 мм, с бобышками угловыми, ТЕ-3, ТЕ-4</t>
  </si>
  <si>
    <t>Монтаж приборов и средств автоматики УУТЭ (система ГВС) в составе:</t>
  </si>
  <si>
    <t>- первичный преобразователь расхода НПО "Тепловизор" ПП-100 Ду100 (0,2-50,0 м3/час), FE-1</t>
  </si>
  <si>
    <t>- первичный преобразователь расхода НПО "Тепловизор" ПП-80 Ду80 (0,128-32,0 м3/час), FE-2</t>
  </si>
  <si>
    <t>- комплект термометров платинновых технических разностных НПТ "Тепловизор" КТПТР-05, с гильзами обычными (Г3-6,3) L=133 мм, с бобышками прямыми L=40 мм, ТЕ-1</t>
  </si>
  <si>
    <t>- комплект термометров платинновых технических разностных НПТ "Тепловизор" КТПТР-05, с гильзами обычными (Г3-6,3) L=133 мм, с бобышками прямыми L=40 мм, ТЕ-2</t>
  </si>
  <si>
    <t>- проставка (габаритный имитатор ПРН) НПО "Тепловизор" Ду100</t>
  </si>
  <si>
    <t>- проставка (габаритный имитатор ПРН) НПО "Тепловизор" Ду80</t>
  </si>
  <si>
    <t>- проставка (габаритный имитатор ПРН) НПО "Тепловизор" Ду40</t>
  </si>
  <si>
    <t>- проставка (габаритный имитатор ПРН) НПО "Тепловизор" Ду32</t>
  </si>
  <si>
    <t>- проставка (габаритный имитатор ПРН) НПО "Тепловизор" Ду15</t>
  </si>
  <si>
    <t>- фланец стальной плоский приварной Ду100, Ру16 по ГОСТ 12820-80</t>
  </si>
  <si>
    <t>- фланец стальной плоский приварной Ду80, Ру16 по ГОСТ 12820-80</t>
  </si>
  <si>
    <t>- фланец стальной плоский приварной Ду40, Ру16 по ГОСТ 12820-80</t>
  </si>
  <si>
    <t>- фланец стальной плоский приварной Ду32, Ру16 по ГОСТ 12820-80</t>
  </si>
  <si>
    <t>- фланец стальной плоский приварной Ду15, Ру16 по ГОСТ 12820-80</t>
  </si>
  <si>
    <t>- прокладка паранитовая кольцевая Ду100 по ГОСТ 15180-80</t>
  </si>
  <si>
    <t>- прокладка паранитовая кольцевая Ду80 по ГОСТ 15180-80</t>
  </si>
  <si>
    <t>- прокладка паранитовая кольцевая Ду40 по ГОСТ 15180-80</t>
  </si>
  <si>
    <t>- прокладка паранитовая кольцевая Ду32 по ГОСТ 15180-80</t>
  </si>
  <si>
    <t>- прокладка паранитовая кольцевая Ду15 по ГОСТ 15180-80</t>
  </si>
  <si>
    <t>- расходные материалы</t>
  </si>
  <si>
    <t>- металлорукав Ду10 РЗ-ЦХ-10 по ТУ 4833-001-57393508-20073</t>
  </si>
  <si>
    <t>- ответвительная коробка IEK КМ41233 для открытой прокладки 100х100х50 мм</t>
  </si>
  <si>
    <t>3.3.1</t>
  </si>
  <si>
    <t>3.4.1</t>
  </si>
  <si>
    <t>3.4.2</t>
  </si>
  <si>
    <t>3.4.3</t>
  </si>
  <si>
    <t>3.4.4</t>
  </si>
  <si>
    <t>3.4.5</t>
  </si>
  <si>
    <t>3.7.1</t>
  </si>
  <si>
    <t>3.8.1</t>
  </si>
  <si>
    <t>3.8.2</t>
  </si>
  <si>
    <t>3.8.3</t>
  </si>
  <si>
    <t>3.8.4</t>
  </si>
  <si>
    <t>3.8.5</t>
  </si>
  <si>
    <t>3.9.1</t>
  </si>
  <si>
    <t>3.9.8</t>
  </si>
  <si>
    <t>3.9.4</t>
  </si>
  <si>
    <t>3.9.3</t>
  </si>
  <si>
    <t>3.9.2</t>
  </si>
  <si>
    <t>3.9.5</t>
  </si>
  <si>
    <t>3.9.6</t>
  </si>
  <si>
    <t>3.9.7</t>
  </si>
  <si>
    <t>3.9.9</t>
  </si>
  <si>
    <t>3.9.10</t>
  </si>
  <si>
    <t>3.9.11</t>
  </si>
  <si>
    <t>3.9.12</t>
  </si>
  <si>
    <t>3.9.13</t>
  </si>
  <si>
    <t>3.9.14</t>
  </si>
  <si>
    <t>3.9.15</t>
  </si>
  <si>
    <t>3.9.16</t>
  </si>
  <si>
    <t>3.9.17</t>
  </si>
  <si>
    <t>3.9.18</t>
  </si>
  <si>
    <t>3.9.19</t>
  </si>
  <si>
    <t>3.10.1</t>
  </si>
  <si>
    <t>3.10.2</t>
  </si>
  <si>
    <t>3.10.3</t>
  </si>
  <si>
    <t>3.10.4</t>
  </si>
  <si>
    <t>3.10.5</t>
  </si>
  <si>
    <t>3.10.6</t>
  </si>
  <si>
    <t>3.10.7</t>
  </si>
  <si>
    <t>3.10.8</t>
  </si>
  <si>
    <t>Автоматизация и диспетчеризация ИТП (шифр ТФ-24/Р-40.АТМ)</t>
  </si>
  <si>
    <t>- шкаф автоматики ООО "ЭТК-Прибор" ШАТ-106-IP54 на базе "Трансформер SL" (GSM, Modbus RTU/TCP), 1200х600х210</t>
  </si>
  <si>
    <t>Устройство и монтаж шкафа автоматизации ООО "ЭТК-Прибор" ШАТ-106-IP54 на базе "Трансформер SL" (GSM, Modbus RTU/TCP), 1200х600х210, в комплекте с:</t>
  </si>
  <si>
    <t>- модуль индикации с 5-ти кнопочной клавиатурой ИК-5.6</t>
  </si>
  <si>
    <t>- базовый блок МВ МСС + базовое программное обеспечение ОРС</t>
  </si>
  <si>
    <t>- модуль-конвектер КВ RS485, (RS232-RS485)</t>
  </si>
  <si>
    <t>- модуль универсальных входов А8-0, 8 входов (аналоговые/дискретные)</t>
  </si>
  <si>
    <t>- модуль дискретных входов Д8-0, 8 входов (дискретные/импульсные)</t>
  </si>
  <si>
    <t>- модуль управления 3-мя электроприводами запорно-регулирующих клапанов Р3</t>
  </si>
  <si>
    <t>- модуль управления 4-мя магнитными пускателями МП4 (4 дискретных выхода)</t>
  </si>
  <si>
    <t>- модуль аналоговых выходов AVO-4 (4 аналоговых выхода)</t>
  </si>
  <si>
    <t>- блок питания БП220/24, AC220B/DC24B</t>
  </si>
  <si>
    <t>- блок бесперебойного питания ББП24, (в комплекте с 2-мя свинцовыми аккумуляторами)</t>
  </si>
  <si>
    <t>- GSM антенна АП1-900-20-SMA с кабелем L=20 м</t>
  </si>
  <si>
    <t>Монтаж приборов автоматизации в составе:</t>
  </si>
  <si>
    <t>- датчик температуры погружной ООО "ЭТК-Прибор" ТСМУ-16-2-100-0,5, L=100, -50…150 гр., 4…20mA, с гильзой (в компл. м/к)</t>
  </si>
  <si>
    <t>- датчик температуры воздуха ООО "ЭТК-Прибор" ТСМУ-10-0,5, -50…+150 гр.</t>
  </si>
  <si>
    <t>- датчик реле перепада давления "ОВЕН" РД55-ДД0,2, 0,05-2,0 бар. (в комплекте с м/к)</t>
  </si>
  <si>
    <t>- датчик температуры и вложности ДВТ-03.ТЭ.Н1</t>
  </si>
  <si>
    <t>- датчик уровня Н.О., Н20-контакт исп. 1</t>
  </si>
  <si>
    <t>- датчик открытия двери ИО-102-20</t>
  </si>
  <si>
    <t>- пост кнопочный ПКЕ 222-2У2</t>
  </si>
  <si>
    <t>- привод клапана Ридан ARV-1000R</t>
  </si>
  <si>
    <t>- привод клапана C282ридан AMV-1800R</t>
  </si>
  <si>
    <t>- датчик давления ООО "ЭТК-Прибор" Пульс 05-1,6МПа-420-G1/2, 4…20 mA, (в комплекте с м/к)</t>
  </si>
  <si>
    <t>- кабель контрольный КВВГнг(А)-LS 5х1 мм2</t>
  </si>
  <si>
    <t>- кабель контрольный ВВГнг(А)-LS 2х1,5 мм2</t>
  </si>
  <si>
    <t>- кабель контрольный КВВГнг(А)-LS 4х1 мм2</t>
  </si>
  <si>
    <t>- кабель монтажный МКЭШВнг(А)-LS 2х2х0,5 мм2</t>
  </si>
  <si>
    <t>- кабель монтажный МКЭШВнг(А)-LS 2х0,75 мм2</t>
  </si>
  <si>
    <t>- кабель силовой ВВГнг(А)-LS 3х1,5 мм2</t>
  </si>
  <si>
    <t>- металлический перфорированный лоток с крышкой, DKS S5, 50х100х3000</t>
  </si>
  <si>
    <t>- металлический перфорированный лоток с крышкой, DKS S5, 50х50х3000</t>
  </si>
  <si>
    <t>- монтажный профиль для лотка DKS CLM50D-PPP-240-20, L=2400</t>
  </si>
  <si>
    <t>- профиль Z-образный (оцинкованный)</t>
  </si>
  <si>
    <t>- труба гофрированная ПВХ d=20 мм</t>
  </si>
  <si>
    <t>- труба медная Ду10</t>
  </si>
  <si>
    <t>- кран трехходовой шаровой со спускником, Ду15 (с закладной под установку)</t>
  </si>
  <si>
    <t>- коробка распаячная IEK КМ1238, 80х80х55, IP55</t>
  </si>
  <si>
    <t>- металлоконструкции для крепления шкафов</t>
  </si>
  <si>
    <t>Электрооборудование и электроосвещение ИТП (шифр ТФ-24/Р-40.ЭОМ)</t>
  </si>
  <si>
    <t>4.1.1</t>
  </si>
  <si>
    <t>4.1.2</t>
  </si>
  <si>
    <t>4.1.3</t>
  </si>
  <si>
    <t>4.1.4</t>
  </si>
  <si>
    <t>4.1.5</t>
  </si>
  <si>
    <t>4.1.6</t>
  </si>
  <si>
    <t>4.1.7</t>
  </si>
  <si>
    <t>4.1.8</t>
  </si>
  <si>
    <t>4.1.9</t>
  </si>
  <si>
    <t>4.1.10</t>
  </si>
  <si>
    <t>4.1.11</t>
  </si>
  <si>
    <t>4.1.12</t>
  </si>
  <si>
    <t>4.2.1</t>
  </si>
  <si>
    <t>4.2.2</t>
  </si>
  <si>
    <t>4.2.3</t>
  </si>
  <si>
    <t>4.2.4</t>
  </si>
  <si>
    <t>4.2.5</t>
  </si>
  <si>
    <t>4.2.6</t>
  </si>
  <si>
    <t>4.2.7</t>
  </si>
  <si>
    <t>4.2.8</t>
  </si>
  <si>
    <t>4.2.9</t>
  </si>
  <si>
    <t>4.2.10</t>
  </si>
  <si>
    <t>4.3.1</t>
  </si>
  <si>
    <t>4.3.5</t>
  </si>
  <si>
    <t>4.3.2</t>
  </si>
  <si>
    <t>4.3.3</t>
  </si>
  <si>
    <t>4.3.4</t>
  </si>
  <si>
    <t>4.3.6</t>
  </si>
  <si>
    <t>4.3.7</t>
  </si>
  <si>
    <t>4.3.8</t>
  </si>
  <si>
    <t>4.3.9</t>
  </si>
  <si>
    <t>4.3.10</t>
  </si>
  <si>
    <t>4.3.11</t>
  </si>
  <si>
    <t>4.3.12</t>
  </si>
  <si>
    <t>4.3.13</t>
  </si>
  <si>
    <t>4.3.14</t>
  </si>
  <si>
    <t>4.3.15</t>
  </si>
  <si>
    <t>Устройство и монтаж шкафа вводно-распределительного ООО "ГлобалЭлектро" ВРУ.ИТП, IP54 2х(1800х600х450)</t>
  </si>
  <si>
    <t>Устройство и монтаж распределительного шкафа управления ООО "ГлобалЭлектро" РШУ1, IP54 (2000х600х450)</t>
  </si>
  <si>
    <t>Устройство и монтаж распределительного шкафа управления ООО "ГлобалЭлектро" РШУ2, IP54 (2000х600х450)</t>
  </si>
  <si>
    <t>Устройство и монтаж шкафа ООО "ГлобалЭлектро" ШПЧ, IP54 (2000х600х450)</t>
  </si>
  <si>
    <t>Монтаж электроустановочных изделий в составе:</t>
  </si>
  <si>
    <t>- ящик с разделяющим трансформатором IEK ЯТП 0,25-220/12</t>
  </si>
  <si>
    <t>- розетка IEK РСб20-3-ФСр5, IP54, 250В, 16А</t>
  </si>
  <si>
    <t>- ящик с рубильником и предохранителем АНС-ГРУПП ЯРП 25 А IP54 с ППН-33, 380В</t>
  </si>
  <si>
    <t>- прибор управления дренажными насосами "ВИЛО РУС" SK-712/d-2-5,5(12A)</t>
  </si>
  <si>
    <t>- пакетный выключатель (выключатель безопасности) ЗАО "ПО Электротехник" ПВ2-16, IP54</t>
  </si>
  <si>
    <t>- поплавковый выключатель Ридан KR1S (кабель в комплекте)</t>
  </si>
  <si>
    <t>5.5.1</t>
  </si>
  <si>
    <t>5.5.2</t>
  </si>
  <si>
    <t>5.5.3</t>
  </si>
  <si>
    <t>5.5.4</t>
  </si>
  <si>
    <t>5.5.5</t>
  </si>
  <si>
    <t>5.5.6</t>
  </si>
  <si>
    <t>5.5.7</t>
  </si>
  <si>
    <t>Монтаж светотехнического оборудования в составе:</t>
  </si>
  <si>
    <t>- светильник IEK ДСП1306 36Вт, 4500К, IP65</t>
  </si>
  <si>
    <t>- световой указатель "Выход" "Navigator" NEF-01, с аккумулятором, Т=1,3 часа</t>
  </si>
  <si>
    <t>- светильник переносной с сеткой, РВО-220/12м, цоколь Е27</t>
  </si>
  <si>
    <t>- выключатель 1-клавишный IEK ВСп20-1-0-ГПБ, для открытой установки, проходной, IP54</t>
  </si>
  <si>
    <t>5.6.1</t>
  </si>
  <si>
    <t>5.6.2</t>
  </si>
  <si>
    <t>5.6.3</t>
  </si>
  <si>
    <t>5.6.4</t>
  </si>
  <si>
    <t>5.7.1</t>
  </si>
  <si>
    <t>5.7.2</t>
  </si>
  <si>
    <t>- кабель силовой гибкий ВВГнг(А)-LS 5х16 мм2</t>
  </si>
  <si>
    <t>- кабель силовой гибкий ВВГнг(А)-LS 4х4 мм2</t>
  </si>
  <si>
    <t>- кабель силовой ВВГнг(А)-LS 5х2,5 мм2</t>
  </si>
  <si>
    <t>- кабель силовой ВВГЭнг(А)-LS 4х4 мм2</t>
  </si>
  <si>
    <t>- кабель силовой ВВГЭнг(А)-LS 4х2,5 мм2</t>
  </si>
  <si>
    <t>- кабель силовой ВВГнг(А)-LS 3х2,5 мм2</t>
  </si>
  <si>
    <t>- кабель силовой ВВГнг(А)-FRLS 3х1,5 мм2</t>
  </si>
  <si>
    <t>- кабель силовой ВВГнг(А)-LS 2х1,5 мм2</t>
  </si>
  <si>
    <t>- провод многожильный для заземления, гибкий, желто-зеленый ПУГВнг(А)-LS 1х6 мм2</t>
  </si>
  <si>
    <t>5.7.3</t>
  </si>
  <si>
    <t>5.7.4</t>
  </si>
  <si>
    <t>5.7.5</t>
  </si>
  <si>
    <t>5.7.6</t>
  </si>
  <si>
    <t>5.7.7</t>
  </si>
  <si>
    <t>5.7.8</t>
  </si>
  <si>
    <t>5.7.9</t>
  </si>
  <si>
    <t>5.7.10</t>
  </si>
  <si>
    <t>- металлический перфорированный лоток DKS S5 с крышкой, 50х100х3000</t>
  </si>
  <si>
    <t>- металлический перфорированный лоток DKS S5 с крышкой, 50х50х3000</t>
  </si>
  <si>
    <t>- труба IEK гладкая жесткая ПВХ d=20 мм</t>
  </si>
  <si>
    <t>- труба IEK гофрированная ПВХ d=20 мм с зондом</t>
  </si>
  <si>
    <t>- держатель для труб IEK с защелкой, d=20 мм</t>
  </si>
  <si>
    <t>- хомут кабельный IEK 2,6х160 мм</t>
  </si>
  <si>
    <t>- хомут кабельный IEK 3,6х300 мм</t>
  </si>
  <si>
    <t>- сталь полосовая оцинкованная 40х4</t>
  </si>
  <si>
    <t>- держатель шин заземления</t>
  </si>
  <si>
    <t>- комплект маркировки для кабельных линий</t>
  </si>
  <si>
    <t>- металлоконструкции для крепления шкафов и лотков</t>
  </si>
  <si>
    <t>5.7.11</t>
  </si>
  <si>
    <t>5.7.12</t>
  </si>
  <si>
    <t>5.7.13</t>
  </si>
  <si>
    <t>5.7.14</t>
  </si>
  <si>
    <t>5.7.15</t>
  </si>
  <si>
    <t>5.7.16</t>
  </si>
  <si>
    <t>5.7.17</t>
  </si>
  <si>
    <t>5.7.18</t>
  </si>
  <si>
    <t>5.7.19</t>
  </si>
  <si>
    <t>5.7.20</t>
  </si>
  <si>
    <t>5.7.21</t>
  </si>
  <si>
    <t>5.7.22</t>
  </si>
  <si>
    <t>Устройство защитных средств по технике безопасности в составе:
- указатель (индикатор напряжения до 1000В (1 шт.);
- диэлектрические перчатки до 1000В (2 шт.);
- диэлектрические голоши по ТУ35-1059-77-78 (4 шт.);
- защитные очки (2 шт.);
- аптечка (1 компл.);
- ручка съемная плавких вставок (1 шт.);
- переносной плакат "не включать работают люди" (1 компл.);
- переносной плакат "стой напряжение" (1 компл.);
- переносной плакат "работать здесь" (1 компл.);
- переносной плакат "заземлено" (1 компл.)
- знаки безопасности "Осторожно! Электрическое напряжение" (1 компл.);
- углекислотный огнетушитель ОУ-3 по ГОСТ 10704-76 (2 шт.);
- набор диэлектрического инструмента (1 компл.);
- стемянка диэлектрическая L не менее 2,5 м (1 шт.)</t>
  </si>
  <si>
    <t>1. В единичных расценках учтена последовательность операций и трудозатраты по устройству ИТП.</t>
  </si>
  <si>
    <t>Пуско-наладочные работы</t>
  </si>
  <si>
    <t>Выполнение ПНР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</si>
</sst>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32"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name val="Times New Roman"/>
      <family val="1"/>
      <charset val="204"/>
    </font>
    <font>
      <sz val="11"/>
      <color indexed="8"/>
      <name val="Times New Roman"/>
      <family val="1"/>
      <charset val="204"/>
    </font>
    <font>
      <sz val="11"/>
      <name val="Times New Roman"/>
      <family val="1"/>
      <charset val="204"/>
    </font>
    <font>
      <b/>
      <sz val="11"/>
      <color theme="1"/>
      <name val="Times New Roman"/>
      <family val="1"/>
      <charset val="204"/>
    </font>
    <font>
      <sz val="11"/>
      <color theme="1"/>
      <name val="Times New Roman"/>
      <family val="1"/>
      <charset val="204"/>
    </font>
    <font>
      <b/>
      <sz val="11"/>
      <color indexed="8"/>
      <name val="Times New Roman"/>
      <family val="1"/>
      <charset val="204"/>
    </font>
    <font>
      <b/>
      <sz val="11"/>
      <name val="Times New Roman"/>
      <family val="1"/>
      <charset val="204"/>
    </font>
    <font>
      <sz val="10"/>
      <name val="Arial"/>
      <family val="2"/>
      <charset val="204"/>
    </font>
    <font>
      <sz val="10"/>
      <name val="Arial Cyr"/>
      <charset val="204"/>
    </font>
    <font>
      <b/>
      <sz val="18"/>
      <name val="Times New Roman"/>
      <family val="1"/>
      <charset val="204"/>
    </font>
    <font>
      <b/>
      <sz val="12"/>
      <name val="Times New Roman"/>
      <family val="1"/>
      <charset val="204"/>
    </font>
    <font>
      <sz val="12"/>
      <color theme="1"/>
      <name val="Times New Roman"/>
      <family val="2"/>
      <charset val="204"/>
    </font>
    <font>
      <sz val="12"/>
      <name val="Times New Roman"/>
      <family val="2"/>
      <charset val="204"/>
    </font>
    <font>
      <b/>
      <sz val="12"/>
      <name val="Times New Roman"/>
      <family val="2"/>
      <charset val="204"/>
    </font>
    <font>
      <b/>
      <sz val="10"/>
      <name val="Arial"/>
      <family val="2"/>
      <charset val="204"/>
    </font>
    <font>
      <sz val="10"/>
      <name val="Helv"/>
    </font>
    <font>
      <b/>
      <sz val="10"/>
      <name val="Helv"/>
    </font>
    <font>
      <b/>
      <sz val="10"/>
      <name val="Arial Cyr"/>
      <charset val="204"/>
    </font>
    <font>
      <b/>
      <sz val="11"/>
      <name val="Arial"/>
      <family val="2"/>
      <charset val="204"/>
    </font>
    <font>
      <sz val="11"/>
      <name val="Arial"/>
      <family val="2"/>
      <charset val="204"/>
    </font>
    <font>
      <sz val="12"/>
      <color theme="1"/>
      <name val="Times New Roman"/>
      <family val="1"/>
      <charset val="204"/>
    </font>
    <font>
      <sz val="8"/>
      <name val="Times New Roman"/>
      <family val="1"/>
      <charset val="204"/>
    </font>
    <font>
      <b/>
      <sz val="10"/>
      <name val="Times New Roman"/>
      <family val="1"/>
      <charset val="204"/>
    </font>
    <font>
      <sz val="10"/>
      <name val="Times New Roman"/>
      <family val="1"/>
      <charset val="204"/>
    </font>
    <font>
      <i/>
      <sz val="12"/>
      <color theme="1"/>
      <name val="Times New Roman"/>
      <family val="1"/>
      <charset val="204"/>
    </font>
    <font>
      <sz val="12"/>
      <color theme="1"/>
      <name val="Calibri"/>
      <family val="2"/>
      <charset val="204"/>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FF"/>
        <bgColor auto="1"/>
      </patternFill>
    </fill>
    <fill>
      <patternFill patternType="solid">
        <fgColor theme="9" tint="0.79998168889431442"/>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1">
    <xf numFmtId="0" fontId="0" fillId="0" borderId="0"/>
    <xf numFmtId="0" fontId="13" fillId="0" borderId="0"/>
    <xf numFmtId="0" fontId="14" fillId="0" borderId="0"/>
    <xf numFmtId="0" fontId="4" fillId="0" borderId="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7" fillId="0" borderId="0" applyFont="0" applyFill="0" applyBorder="0" applyAlignment="0" applyProtection="0"/>
    <xf numFmtId="0" fontId="1" fillId="0" borderId="0"/>
  </cellStyleXfs>
  <cellXfs count="159">
    <xf numFmtId="0" fontId="0" fillId="0" borderId="0" xfId="0"/>
    <xf numFmtId="49" fontId="0" fillId="2" borderId="0" xfId="0" applyNumberFormat="1" applyFill="1" applyAlignment="1">
      <alignment wrapText="1"/>
    </xf>
    <xf numFmtId="49" fontId="5" fillId="2" borderId="0" xfId="0" applyNumberFormat="1" applyFont="1" applyFill="1" applyAlignment="1">
      <alignment wrapText="1"/>
    </xf>
    <xf numFmtId="49" fontId="0" fillId="2" borderId="0" xfId="0" applyNumberFormat="1" applyFill="1" applyAlignment="1">
      <alignment horizontal="center" vertical="center" wrapText="1"/>
    </xf>
    <xf numFmtId="49" fontId="0" fillId="3" borderId="0" xfId="0" applyNumberFormat="1" applyFill="1" applyAlignment="1">
      <alignment horizontal="center" vertical="center" wrapText="1"/>
    </xf>
    <xf numFmtId="0" fontId="8" fillId="0" borderId="1" xfId="0" applyFont="1" applyBorder="1" applyAlignment="1">
      <alignment horizontal="center" vertical="center" wrapText="1"/>
    </xf>
    <xf numFmtId="49" fontId="0" fillId="0" borderId="0" xfId="0" applyNumberFormat="1" applyAlignment="1">
      <alignment wrapText="1"/>
    </xf>
    <xf numFmtId="4" fontId="9" fillId="0" borderId="8" xfId="0" applyNumberFormat="1" applyFont="1" applyBorder="1" applyAlignment="1" applyProtection="1">
      <alignment horizontal="center" vertical="center" wrapText="1"/>
      <protection locked="0"/>
    </xf>
    <xf numFmtId="4" fontId="9" fillId="0" borderId="1" xfId="0" applyNumberFormat="1" applyFont="1" applyBorder="1" applyAlignment="1" applyProtection="1">
      <alignment horizontal="center" vertical="center" wrapText="1"/>
      <protection locked="0"/>
    </xf>
    <xf numFmtId="4" fontId="9" fillId="0" borderId="2" xfId="0" applyNumberFormat="1" applyFont="1" applyBorder="1" applyAlignment="1" applyProtection="1">
      <alignment horizontal="center" vertical="center" wrapText="1"/>
      <protection locked="0"/>
    </xf>
    <xf numFmtId="4" fontId="9" fillId="0" borderId="1"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49" fontId="0" fillId="3" borderId="0" xfId="0" applyNumberFormat="1" applyFill="1" applyBorder="1" applyAlignment="1">
      <alignment horizontal="center" vertical="center" wrapText="1"/>
    </xf>
    <xf numFmtId="49" fontId="0" fillId="2" borderId="0" xfId="0" applyNumberFormat="1" applyFill="1" applyBorder="1" applyAlignment="1">
      <alignment wrapText="1"/>
    </xf>
    <xf numFmtId="49" fontId="0" fillId="2" borderId="0" xfId="0" applyNumberFormat="1" applyFill="1" applyBorder="1" applyAlignment="1">
      <alignment horizontal="center" vertical="center" wrapText="1"/>
    </xf>
    <xf numFmtId="49" fontId="18" fillId="2" borderId="0" xfId="0" applyNumberFormat="1" applyFont="1" applyFill="1" applyAlignment="1">
      <alignment vertical="center" wrapText="1"/>
    </xf>
    <xf numFmtId="49" fontId="6" fillId="2" borderId="0" xfId="0" applyNumberFormat="1" applyFont="1" applyFill="1" applyAlignment="1">
      <alignment wrapText="1"/>
    </xf>
    <xf numFmtId="2" fontId="20" fillId="0" borderId="0" xfId="6" applyNumberFormat="1" applyFont="1" applyAlignment="1">
      <alignment wrapText="1"/>
    </xf>
    <xf numFmtId="49" fontId="13" fillId="0" borderId="0" xfId="6" applyNumberFormat="1" applyFont="1"/>
    <xf numFmtId="0" fontId="21" fillId="0" borderId="0" xfId="6" applyFont="1" applyAlignment="1">
      <alignment horizontal="center"/>
    </xf>
    <xf numFmtId="49" fontId="7" fillId="0" borderId="1" xfId="0" applyNumberFormat="1" applyFont="1" applyFill="1" applyBorder="1" applyAlignment="1">
      <alignment horizontal="center" vertical="center" wrapText="1"/>
    </xf>
    <xf numFmtId="49" fontId="0" fillId="2" borderId="0" xfId="0" applyNumberFormat="1" applyFill="1" applyAlignment="1">
      <alignment wrapText="1"/>
    </xf>
    <xf numFmtId="0" fontId="8" fillId="0" borderId="0" xfId="0" applyNumberFormat="1" applyFont="1" applyFill="1" applyBorder="1" applyAlignment="1" applyProtection="1">
      <alignment horizontal="left" vertical="center" wrapText="1" shrinkToFit="1"/>
    </xf>
    <xf numFmtId="2" fontId="20" fillId="0" borderId="0" xfId="10" applyNumberFormat="1" applyFont="1" applyAlignment="1">
      <alignment wrapText="1"/>
    </xf>
    <xf numFmtId="49" fontId="13" fillId="0" borderId="0" xfId="10" applyNumberFormat="1" applyFont="1"/>
    <xf numFmtId="0" fontId="21" fillId="0" borderId="0" xfId="10" applyFont="1" applyAlignment="1">
      <alignment horizontal="center"/>
    </xf>
    <xf numFmtId="2" fontId="20" fillId="0" borderId="0" xfId="10" applyNumberFormat="1" applyFont="1"/>
    <xf numFmtId="2" fontId="22" fillId="0" borderId="0" xfId="10" applyNumberFormat="1" applyFont="1"/>
    <xf numFmtId="0" fontId="21" fillId="0" borderId="0" xfId="10" applyFont="1"/>
    <xf numFmtId="0" fontId="23" fillId="0" borderId="0" xfId="10" applyFont="1"/>
    <xf numFmtId="49" fontId="0" fillId="2" borderId="0" xfId="0" applyNumberFormat="1" applyFill="1" applyAlignment="1">
      <alignment wrapText="1"/>
    </xf>
    <xf numFmtId="49" fontId="5" fillId="2" borderId="0" xfId="0" applyNumberFormat="1" applyFont="1" applyFill="1" applyAlignment="1">
      <alignment wrapText="1"/>
    </xf>
    <xf numFmtId="49" fontId="10" fillId="5" borderId="1" xfId="0" applyNumberFormat="1" applyFont="1" applyFill="1" applyBorder="1" applyAlignment="1">
      <alignment horizontal="center" vertical="center" wrapText="1"/>
    </xf>
    <xf numFmtId="43" fontId="9" fillId="5" borderId="1" xfId="5" applyFont="1" applyFill="1" applyBorder="1" applyAlignment="1">
      <alignment horizontal="center" vertical="center" wrapText="1"/>
    </xf>
    <xf numFmtId="49" fontId="5" fillId="5" borderId="0" xfId="0" applyNumberFormat="1" applyFont="1" applyFill="1" applyAlignment="1">
      <alignment wrapText="1"/>
    </xf>
    <xf numFmtId="49" fontId="11"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5" fillId="6" borderId="0" xfId="0" applyNumberFormat="1" applyFont="1" applyFill="1" applyAlignment="1">
      <alignment wrapText="1"/>
    </xf>
    <xf numFmtId="49" fontId="5" fillId="0" borderId="0" xfId="0" applyNumberFormat="1" applyFont="1" applyFill="1" applyAlignment="1">
      <alignment wrapText="1"/>
    </xf>
    <xf numFmtId="49" fontId="6" fillId="0" borderId="0" xfId="0" applyNumberFormat="1" applyFont="1" applyAlignment="1">
      <alignment horizontal="center" wrapText="1"/>
    </xf>
    <xf numFmtId="4" fontId="6" fillId="0" borderId="0" xfId="0" applyNumberFormat="1" applyFont="1" applyAlignment="1">
      <alignment horizontal="center" wrapText="1"/>
    </xf>
    <xf numFmtId="4" fontId="0" fillId="2" borderId="0" xfId="0" applyNumberFormat="1" applyFill="1" applyAlignment="1">
      <alignment wrapText="1"/>
    </xf>
    <xf numFmtId="49" fontId="0" fillId="0" borderId="0" xfId="0" applyNumberFormat="1" applyFont="1" applyAlignment="1">
      <alignment wrapText="1"/>
    </xf>
    <xf numFmtId="4" fontId="0" fillId="0" borderId="0" xfId="0" applyNumberFormat="1" applyFont="1" applyAlignment="1">
      <alignment horizontal="center" vertical="center" wrapText="1"/>
    </xf>
    <xf numFmtId="4" fontId="0" fillId="0" borderId="0" xfId="0" applyNumberFormat="1" applyAlignment="1">
      <alignment wrapText="1"/>
    </xf>
    <xf numFmtId="4" fontId="0" fillId="0" borderId="0" xfId="0" applyNumberFormat="1" applyAlignment="1">
      <alignment horizontal="center" vertical="center" wrapText="1"/>
    </xf>
    <xf numFmtId="4" fontId="0" fillId="0" borderId="0" xfId="0" applyNumberFormat="1" applyAlignment="1">
      <alignment horizontal="center" wrapText="1"/>
    </xf>
    <xf numFmtId="4" fontId="10" fillId="5" borderId="2" xfId="0" applyNumberFormat="1" applyFont="1" applyFill="1" applyBorder="1" applyAlignment="1">
      <alignment horizontal="center" vertical="center" wrapText="1"/>
    </xf>
    <xf numFmtId="4" fontId="8" fillId="0" borderId="2" xfId="5" applyNumberFormat="1" applyFont="1" applyBorder="1" applyAlignment="1">
      <alignment horizontal="center" vertical="center" wrapText="1"/>
    </xf>
    <xf numFmtId="4" fontId="8" fillId="0" borderId="0" xfId="0" applyNumberFormat="1" applyFont="1" applyFill="1" applyBorder="1" applyAlignment="1" applyProtection="1">
      <alignment horizontal="left" vertical="center" wrapText="1" shrinkToFit="1"/>
    </xf>
    <xf numFmtId="4" fontId="8" fillId="0" borderId="0" xfId="0" applyNumberFormat="1" applyFont="1" applyFill="1" applyBorder="1" applyAlignment="1" applyProtection="1">
      <alignment horizontal="center" vertical="center" wrapText="1" shrinkToFit="1"/>
    </xf>
    <xf numFmtId="4" fontId="0" fillId="2" borderId="0" xfId="0" applyNumberFormat="1" applyFill="1" applyBorder="1" applyAlignment="1">
      <alignment horizontal="center" vertical="center" wrapText="1"/>
    </xf>
    <xf numFmtId="4" fontId="0" fillId="2" borderId="0" xfId="0" applyNumberFormat="1" applyFill="1" applyAlignment="1">
      <alignment horizontal="center" vertical="center" wrapText="1"/>
    </xf>
    <xf numFmtId="4" fontId="9" fillId="6" borderId="2" xfId="0" applyNumberFormat="1" applyFont="1" applyFill="1" applyBorder="1" applyAlignment="1">
      <alignment horizontal="center" vertical="center" wrapText="1"/>
    </xf>
    <xf numFmtId="4" fontId="13" fillId="2" borderId="0" xfId="0" applyNumberFormat="1" applyFont="1" applyFill="1" applyBorder="1" applyAlignment="1"/>
    <xf numFmtId="3" fontId="24" fillId="2" borderId="0" xfId="0" applyNumberFormat="1" applyFont="1" applyFill="1" applyBorder="1" applyAlignment="1"/>
    <xf numFmtId="49" fontId="28" fillId="0" borderId="0" xfId="6" applyNumberFormat="1" applyFont="1" applyAlignment="1"/>
    <xf numFmtId="0" fontId="29" fillId="0" borderId="0" xfId="0" applyFont="1"/>
    <xf numFmtId="0" fontId="29" fillId="0" borderId="0" xfId="0" applyFont="1" applyAlignment="1">
      <alignment horizontal="left"/>
    </xf>
    <xf numFmtId="4" fontId="13" fillId="2" borderId="14" xfId="0" applyNumberFormat="1" applyFont="1" applyFill="1" applyBorder="1" applyAlignment="1">
      <alignment horizontal="left" vertical="center"/>
    </xf>
    <xf numFmtId="3" fontId="24" fillId="2" borderId="14" xfId="0" applyNumberFormat="1" applyFont="1" applyFill="1" applyBorder="1" applyAlignment="1">
      <alignment horizontal="left" vertical="center"/>
    </xf>
    <xf numFmtId="4" fontId="25" fillId="2" borderId="14" xfId="0" applyNumberFormat="1" applyFont="1" applyFill="1" applyBorder="1" applyAlignment="1">
      <alignment horizontal="left" vertical="center"/>
    </xf>
    <xf numFmtId="2" fontId="20" fillId="0" borderId="0" xfId="6" applyNumberFormat="1" applyFont="1" applyAlignment="1">
      <alignment horizontal="left" vertical="center" wrapText="1"/>
    </xf>
    <xf numFmtId="49" fontId="0" fillId="2" borderId="0" xfId="0" applyNumberFormat="1" applyFill="1" applyAlignment="1">
      <alignment horizontal="left" vertical="center" wrapText="1"/>
    </xf>
    <xf numFmtId="49" fontId="28" fillId="0" borderId="0" xfId="6" applyNumberFormat="1" applyFont="1" applyBorder="1" applyAlignment="1"/>
    <xf numFmtId="4" fontId="29" fillId="4" borderId="0" xfId="6" applyNumberFormat="1" applyFont="1" applyFill="1" applyBorder="1" applyAlignment="1">
      <alignment vertical="center" wrapText="1"/>
    </xf>
    <xf numFmtId="4" fontId="29" fillId="0" borderId="0" xfId="6" applyNumberFormat="1" applyFont="1" applyBorder="1" applyAlignment="1">
      <alignment vertical="center" wrapText="1"/>
    </xf>
    <xf numFmtId="49" fontId="29" fillId="4" borderId="0" xfId="6" applyNumberFormat="1" applyFont="1" applyFill="1" applyBorder="1" applyAlignment="1">
      <alignment vertical="center" wrapText="1"/>
    </xf>
    <xf numFmtId="49" fontId="12" fillId="5" borderId="1" xfId="0" applyNumberFormat="1" applyFont="1" applyFill="1" applyBorder="1" applyAlignment="1">
      <alignment horizontal="left" vertical="center" wrapText="1"/>
    </xf>
    <xf numFmtId="49" fontId="12" fillId="6" borderId="1" xfId="0" applyNumberFormat="1" applyFont="1" applyFill="1" applyBorder="1" applyAlignment="1">
      <alignment horizontal="left" vertical="center" wrapText="1"/>
    </xf>
    <xf numFmtId="49" fontId="7" fillId="5"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49" fontId="26" fillId="0" borderId="0" xfId="0" applyNumberFormat="1" applyFont="1" applyFill="1" applyAlignment="1">
      <alignment wrapText="1"/>
    </xf>
    <xf numFmtId="164" fontId="10" fillId="6" borderId="1" xfId="5" applyNumberFormat="1" applyFont="1" applyFill="1" applyBorder="1" applyAlignment="1">
      <alignment horizontal="center" vertical="center" wrapText="1"/>
    </xf>
    <xf numFmtId="164" fontId="9" fillId="6" borderId="1" xfId="5" applyNumberFormat="1" applyFont="1" applyFill="1" applyBorder="1" applyAlignment="1">
      <alignment horizontal="center" vertical="center" wrapText="1"/>
    </xf>
    <xf numFmtId="164" fontId="8" fillId="3" borderId="1" xfId="5" applyNumberFormat="1" applyFont="1" applyFill="1" applyBorder="1" applyAlignment="1">
      <alignment horizontal="center" vertical="center" wrapText="1"/>
    </xf>
    <xf numFmtId="164" fontId="9" fillId="0" borderId="1" xfId="5" applyNumberFormat="1" applyFont="1" applyFill="1" applyBorder="1" applyAlignment="1">
      <alignment horizontal="center" vertical="center" wrapText="1"/>
    </xf>
    <xf numFmtId="164" fontId="10" fillId="0" borderId="1" xfId="5" applyNumberFormat="1" applyFont="1" applyFill="1" applyBorder="1" applyAlignment="1">
      <alignment horizontal="center" vertical="center" wrapText="1"/>
    </xf>
    <xf numFmtId="164" fontId="10" fillId="0" borderId="13" xfId="5" applyNumberFormat="1"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4" fontId="8" fillId="8" borderId="2" xfId="5" applyNumberFormat="1" applyFont="1" applyFill="1" applyBorder="1" applyAlignment="1">
      <alignment horizontal="center" vertical="center" wrapText="1"/>
    </xf>
    <xf numFmtId="164" fontId="10" fillId="8" borderId="1" xfId="5" applyNumberFormat="1" applyFont="1" applyFill="1" applyBorder="1" applyAlignment="1">
      <alignment horizontal="center" vertical="center" wrapText="1"/>
    </xf>
    <xf numFmtId="164" fontId="8" fillId="8" borderId="1" xfId="5" applyNumberFormat="1" applyFont="1" applyFill="1" applyBorder="1" applyAlignment="1">
      <alignment horizontal="center" vertical="center" wrapText="1"/>
    </xf>
    <xf numFmtId="4" fontId="18" fillId="0" borderId="0" xfId="0" applyNumberFormat="1" applyFont="1" applyAlignment="1">
      <alignment vertical="center" wrapText="1"/>
    </xf>
    <xf numFmtId="4" fontId="6" fillId="0" borderId="0" xfId="0" applyNumberFormat="1" applyFont="1" applyAlignment="1">
      <alignment horizontal="center" vertical="center" wrapText="1"/>
    </xf>
    <xf numFmtId="4" fontId="27" fillId="0" borderId="0" xfId="0" applyNumberFormat="1" applyFont="1" applyAlignment="1">
      <alignment horizontal="left" vertical="center" wrapText="1"/>
    </xf>
    <xf numFmtId="49" fontId="26" fillId="0" borderId="1" xfId="0" applyNumberFormat="1" applyFont="1" applyFill="1" applyBorder="1" applyAlignment="1">
      <alignment vertical="center" wrapText="1"/>
    </xf>
    <xf numFmtId="0" fontId="21" fillId="0" borderId="0" xfId="10" applyFont="1" applyAlignment="1">
      <alignment vertical="center"/>
    </xf>
    <xf numFmtId="0" fontId="13" fillId="0" borderId="0" xfId="10" applyFont="1" applyAlignment="1">
      <alignment vertical="center"/>
    </xf>
    <xf numFmtId="0" fontId="13" fillId="0" borderId="0" xfId="10" applyFont="1" applyAlignment="1">
      <alignment vertical="center" wrapText="1"/>
    </xf>
    <xf numFmtId="0" fontId="13" fillId="0" borderId="0" xfId="6" applyFont="1" applyAlignment="1">
      <alignment vertical="center" wrapText="1"/>
    </xf>
    <xf numFmtId="4" fontId="25" fillId="2" borderId="0" xfId="0" applyNumberFormat="1" applyFont="1" applyFill="1" applyBorder="1" applyAlignment="1">
      <alignment horizontal="center" vertical="center"/>
    </xf>
    <xf numFmtId="49" fontId="28" fillId="0" borderId="0" xfId="6" applyNumberFormat="1" applyFont="1" applyAlignment="1">
      <alignment vertical="center"/>
    </xf>
    <xf numFmtId="49" fontId="18" fillId="2" borderId="0" xfId="0" applyNumberFormat="1" applyFont="1" applyFill="1" applyBorder="1" applyAlignment="1">
      <alignment vertical="center" wrapText="1"/>
    </xf>
    <xf numFmtId="49" fontId="5" fillId="0" borderId="1" xfId="0" applyNumberFormat="1" applyFont="1" applyFill="1" applyBorder="1" applyAlignment="1">
      <alignment horizontal="right" vertical="center" wrapText="1"/>
    </xf>
    <xf numFmtId="164" fontId="8" fillId="0" borderId="1" xfId="5" applyNumberFormat="1" applyFont="1" applyFill="1" applyBorder="1" applyAlignment="1">
      <alignment horizontal="center" vertical="center" wrapText="1"/>
    </xf>
    <xf numFmtId="49" fontId="30" fillId="8" borderId="1" xfId="0" applyNumberFormat="1" applyFont="1" applyFill="1" applyBorder="1" applyAlignment="1">
      <alignment horizontal="right" vertical="center" wrapText="1"/>
    </xf>
    <xf numFmtId="49" fontId="7" fillId="0" borderId="20" xfId="0" applyNumberFormat="1" applyFont="1" applyFill="1" applyBorder="1" applyAlignment="1">
      <alignment horizontal="center" vertical="center" wrapText="1"/>
    </xf>
    <xf numFmtId="49" fontId="26" fillId="8" borderId="0" xfId="0" applyNumberFormat="1" applyFont="1" applyFill="1" applyAlignment="1">
      <alignment wrapText="1"/>
    </xf>
    <xf numFmtId="164" fontId="10" fillId="9" borderId="1" xfId="5" applyNumberFormat="1" applyFont="1" applyFill="1" applyBorder="1" applyAlignment="1">
      <alignment horizontal="center" vertical="center" wrapText="1"/>
    </xf>
    <xf numFmtId="0" fontId="8" fillId="0" borderId="9" xfId="0" applyNumberFormat="1" applyFont="1" applyFill="1" applyBorder="1" applyAlignment="1" applyProtection="1">
      <alignment horizontal="left" vertical="center" wrapText="1" shrinkToFit="1"/>
    </xf>
    <xf numFmtId="0" fontId="8" fillId="0" borderId="10" xfId="0" applyNumberFormat="1" applyFont="1" applyFill="1" applyBorder="1" applyAlignment="1" applyProtection="1">
      <alignment horizontal="left" vertical="center" wrapText="1" shrinkToFit="1"/>
    </xf>
    <xf numFmtId="4" fontId="29" fillId="4" borderId="1" xfId="6" applyNumberFormat="1" applyFont="1" applyFill="1" applyBorder="1" applyAlignment="1">
      <alignment horizontal="center" vertical="center" wrapText="1"/>
    </xf>
    <xf numFmtId="4" fontId="29" fillId="0" borderId="9" xfId="6" applyNumberFormat="1" applyFont="1" applyBorder="1" applyAlignment="1">
      <alignment horizontal="left" wrapText="1"/>
    </xf>
    <xf numFmtId="4" fontId="29" fillId="0" borderId="13" xfId="6" applyNumberFormat="1" applyFont="1" applyBorder="1" applyAlignment="1">
      <alignment horizontal="left" wrapText="1"/>
    </xf>
    <xf numFmtId="4" fontId="29" fillId="0" borderId="1" xfId="6" applyNumberFormat="1" applyFont="1" applyBorder="1" applyAlignment="1">
      <alignment horizontal="center" vertical="center" wrapText="1"/>
    </xf>
    <xf numFmtId="4" fontId="29" fillId="0" borderId="9" xfId="6" applyNumberFormat="1" applyFont="1" applyBorder="1" applyAlignment="1">
      <alignment horizontal="left" vertical="center" wrapText="1"/>
    </xf>
    <xf numFmtId="4" fontId="29" fillId="0" borderId="13" xfId="6" applyNumberFormat="1" applyFont="1" applyBorder="1" applyAlignment="1">
      <alignment horizontal="left" vertical="center" wrapText="1"/>
    </xf>
    <xf numFmtId="4" fontId="29" fillId="0" borderId="9" xfId="6" applyNumberFormat="1" applyFont="1" applyBorder="1" applyAlignment="1">
      <alignment horizontal="right" wrapText="1"/>
    </xf>
    <xf numFmtId="4" fontId="29" fillId="0" borderId="13" xfId="6" applyNumberFormat="1" applyFont="1" applyBorder="1" applyAlignment="1">
      <alignment horizontal="right" wrapText="1"/>
    </xf>
    <xf numFmtId="49" fontId="18" fillId="2" borderId="0" xfId="0" applyNumberFormat="1" applyFont="1" applyFill="1" applyAlignment="1">
      <alignment horizontal="left" wrapText="1"/>
    </xf>
    <xf numFmtId="0" fontId="20" fillId="0" borderId="0" xfId="10" applyFont="1" applyAlignment="1">
      <alignment horizontal="left" vertical="center" wrapText="1"/>
    </xf>
    <xf numFmtId="49" fontId="16" fillId="2" borderId="0" xfId="0" applyNumberFormat="1" applyFont="1" applyFill="1" applyAlignment="1">
      <alignment horizontal="left" wrapText="1"/>
    </xf>
    <xf numFmtId="49" fontId="19" fillId="2" borderId="0" xfId="0" applyNumberFormat="1" applyFont="1" applyFill="1" applyAlignment="1">
      <alignment horizontal="left" wrapText="1"/>
    </xf>
    <xf numFmtId="4" fontId="29" fillId="0" borderId="10" xfId="6" applyNumberFormat="1" applyFont="1" applyBorder="1" applyAlignment="1">
      <alignment horizontal="left" vertical="center" wrapText="1"/>
    </xf>
    <xf numFmtId="0" fontId="13" fillId="0" borderId="0" xfId="10" applyFont="1" applyAlignment="1">
      <alignment horizontal="left" wrapText="1"/>
    </xf>
    <xf numFmtId="4" fontId="27" fillId="7" borderId="25" xfId="0" applyNumberFormat="1" applyFont="1" applyFill="1" applyBorder="1" applyAlignment="1">
      <alignment horizontal="left" vertical="center" wrapText="1"/>
    </xf>
    <xf numFmtId="4" fontId="27" fillId="7" borderId="26" xfId="0" applyNumberFormat="1" applyFont="1" applyFill="1" applyBorder="1" applyAlignment="1">
      <alignment horizontal="left" vertical="center" wrapText="1"/>
    </xf>
    <xf numFmtId="4" fontId="27" fillId="4" borderId="9" xfId="0" applyNumberFormat="1" applyFont="1" applyFill="1" applyBorder="1" applyAlignment="1">
      <alignment horizontal="center" vertical="center" wrapText="1"/>
    </xf>
    <xf numFmtId="4" fontId="27" fillId="4" borderId="10" xfId="0" applyNumberFormat="1" applyFont="1" applyFill="1" applyBorder="1" applyAlignment="1">
      <alignment horizontal="center" vertical="center" wrapText="1"/>
    </xf>
    <xf numFmtId="4" fontId="27" fillId="4" borderId="13" xfId="0" applyNumberFormat="1" applyFont="1" applyFill="1" applyBorder="1" applyAlignment="1">
      <alignment horizontal="center" vertical="center" wrapText="1"/>
    </xf>
    <xf numFmtId="4" fontId="27" fillId="7" borderId="21" xfId="0" applyNumberFormat="1" applyFont="1" applyFill="1" applyBorder="1" applyAlignment="1">
      <alignment horizontal="left" vertical="center" wrapText="1"/>
    </xf>
    <xf numFmtId="4" fontId="27" fillId="7" borderId="18" xfId="0" applyNumberFormat="1" applyFont="1" applyFill="1" applyBorder="1" applyAlignment="1">
      <alignment horizontal="left" vertical="center" wrapText="1"/>
    </xf>
    <xf numFmtId="4" fontId="27" fillId="7" borderId="22" xfId="0" applyNumberFormat="1" applyFont="1" applyFill="1" applyBorder="1" applyAlignment="1">
      <alignment horizontal="left" vertical="center" wrapText="1"/>
    </xf>
    <xf numFmtId="4" fontId="27" fillId="7" borderId="23" xfId="0" applyNumberFormat="1" applyFont="1" applyFill="1" applyBorder="1" applyAlignment="1">
      <alignment horizontal="left" vertical="center" wrapText="1"/>
    </xf>
    <xf numFmtId="4" fontId="27" fillId="7" borderId="19" xfId="0" applyNumberFormat="1" applyFont="1" applyFill="1" applyBorder="1" applyAlignment="1">
      <alignment horizontal="left" vertical="center" wrapText="1"/>
    </xf>
    <xf numFmtId="4" fontId="27" fillId="7" borderId="24" xfId="0" applyNumberFormat="1" applyFont="1" applyFill="1" applyBorder="1" applyAlignment="1">
      <alignment horizontal="left" vertical="center" wrapText="1"/>
    </xf>
    <xf numFmtId="0" fontId="8" fillId="0" borderId="17" xfId="0" applyNumberFormat="1" applyFont="1" applyFill="1" applyBorder="1" applyAlignment="1" applyProtection="1">
      <alignment horizontal="left" vertical="center" wrapText="1" shrinkToFit="1"/>
    </xf>
    <xf numFmtId="0" fontId="8" fillId="0" borderId="14" xfId="0" applyNumberFormat="1" applyFont="1" applyFill="1" applyBorder="1" applyAlignment="1" applyProtection="1">
      <alignment horizontal="left" vertical="center" wrapText="1" shrinkToFit="1"/>
    </xf>
    <xf numFmtId="4" fontId="0" fillId="0" borderId="0" xfId="0" applyNumberFormat="1" applyAlignment="1">
      <alignment horizontal="left" wrapText="1"/>
    </xf>
    <xf numFmtId="4" fontId="15" fillId="0" borderId="0" xfId="0" applyNumberFormat="1" applyFont="1" applyAlignment="1">
      <alignment horizontal="center" vertical="center" wrapText="1"/>
    </xf>
    <xf numFmtId="4" fontId="9" fillId="0" borderId="5"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4" fontId="9" fillId="0" borderId="7" xfId="0" applyNumberFormat="1" applyFont="1" applyBorder="1" applyAlignment="1">
      <alignment horizontal="center" vertical="center" wrapText="1"/>
    </xf>
    <xf numFmtId="49" fontId="7" fillId="3" borderId="20" xfId="0" applyNumberFormat="1"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43" fontId="10" fillId="5" borderId="1" xfId="5" applyFont="1" applyFill="1" applyBorder="1" applyAlignment="1">
      <alignment horizontal="center" vertical="center" wrapText="1"/>
    </xf>
    <xf numFmtId="0" fontId="8" fillId="3" borderId="9" xfId="0" applyNumberFormat="1" applyFont="1" applyFill="1" applyBorder="1" applyAlignment="1" applyProtection="1">
      <alignment horizontal="left" vertical="center" wrapText="1" shrinkToFit="1"/>
    </xf>
    <xf numFmtId="0" fontId="8" fillId="3" borderId="10" xfId="0" applyNumberFormat="1" applyFont="1" applyFill="1" applyBorder="1" applyAlignment="1" applyProtection="1">
      <alignment horizontal="left" vertical="center" wrapText="1" shrinkToFit="1"/>
    </xf>
    <xf numFmtId="4" fontId="9" fillId="0" borderId="12" xfId="0" applyNumberFormat="1" applyFont="1" applyBorder="1" applyAlignment="1" applyProtection="1">
      <alignment horizontal="center" vertical="center" wrapText="1"/>
      <protection locked="0"/>
    </xf>
    <xf numFmtId="4" fontId="9" fillId="0" borderId="11" xfId="0" applyNumberFormat="1" applyFont="1" applyBorder="1" applyAlignment="1" applyProtection="1">
      <alignment horizontal="center" vertical="center" wrapText="1"/>
      <protection locked="0"/>
    </xf>
    <xf numFmtId="4" fontId="9" fillId="0" borderId="5" xfId="0" applyNumberFormat="1" applyFont="1" applyBorder="1" applyAlignment="1" applyProtection="1">
      <alignment horizontal="center" vertical="center" wrapText="1"/>
      <protection locked="0"/>
    </xf>
    <xf numFmtId="4" fontId="9" fillId="0" borderId="6" xfId="0" applyNumberFormat="1" applyFont="1" applyBorder="1" applyAlignment="1" applyProtection="1">
      <alignment horizontal="center" vertical="center" wrapText="1"/>
      <protection locked="0"/>
    </xf>
    <xf numFmtId="4" fontId="9" fillId="0" borderId="7" xfId="0" applyNumberFormat="1" applyFont="1" applyBorder="1" applyAlignment="1" applyProtection="1">
      <alignment horizontal="center" vertical="center" wrapText="1"/>
      <protection locked="0"/>
    </xf>
    <xf numFmtId="4" fontId="9" fillId="0" borderId="3" xfId="0" applyNumberFormat="1" applyFont="1" applyBorder="1" applyAlignment="1" applyProtection="1">
      <alignment horizontal="center" vertical="center" wrapText="1"/>
      <protection locked="0"/>
    </xf>
    <xf numFmtId="4" fontId="9" fillId="0" borderId="15" xfId="0" applyNumberFormat="1" applyFont="1" applyBorder="1" applyAlignment="1" applyProtection="1">
      <alignment horizontal="center" vertical="center" wrapText="1"/>
      <protection locked="0"/>
    </xf>
    <xf numFmtId="4" fontId="9" fillId="0" borderId="4" xfId="0" applyNumberFormat="1" applyFont="1" applyBorder="1" applyAlignment="1" applyProtection="1">
      <alignment horizontal="center" vertical="center" wrapText="1"/>
      <protection locked="0"/>
    </xf>
    <xf numFmtId="4" fontId="9" fillId="0" borderId="16" xfId="0" applyNumberFormat="1" applyFont="1" applyBorder="1" applyAlignment="1" applyProtection="1">
      <alignment horizontal="center" vertical="center" wrapText="1"/>
      <protection locked="0"/>
    </xf>
    <xf numFmtId="4" fontId="12" fillId="0" borderId="4" xfId="0" applyNumberFormat="1" applyFont="1" applyBorder="1" applyAlignment="1" applyProtection="1">
      <alignment horizontal="center" vertical="center" wrapText="1"/>
      <protection locked="0"/>
    </xf>
    <xf numFmtId="4" fontId="12" fillId="0" borderId="16" xfId="0" applyNumberFormat="1" applyFont="1" applyBorder="1" applyAlignment="1" applyProtection="1">
      <alignment horizontal="center" vertical="center" wrapText="1"/>
      <protection locked="0"/>
    </xf>
    <xf numFmtId="4" fontId="6" fillId="4" borderId="1" xfId="0" applyNumberFormat="1" applyFont="1" applyFill="1" applyBorder="1" applyAlignment="1">
      <alignment horizontal="center" wrapText="1"/>
    </xf>
    <xf numFmtId="164" fontId="8" fillId="9" borderId="1" xfId="5" applyNumberFormat="1" applyFont="1" applyFill="1" applyBorder="1" applyAlignment="1">
      <alignment horizontal="center" vertical="center" wrapText="1"/>
    </xf>
    <xf numFmtId="49" fontId="7" fillId="8" borderId="1" xfId="0" applyNumberFormat="1" applyFont="1" applyFill="1" applyBorder="1" applyAlignment="1">
      <alignment horizontal="right" vertical="center" wrapText="1"/>
    </xf>
    <xf numFmtId="0" fontId="8" fillId="8" borderId="1" xfId="0" applyFont="1" applyFill="1" applyBorder="1" applyAlignment="1">
      <alignment horizontal="right" vertical="center" wrapText="1"/>
    </xf>
    <xf numFmtId="49" fontId="26" fillId="8" borderId="0" xfId="0" applyNumberFormat="1" applyFont="1" applyFill="1" applyAlignment="1">
      <alignment horizontal="right" wrapText="1"/>
    </xf>
    <xf numFmtId="164" fontId="8" fillId="9" borderId="13" xfId="5" applyNumberFormat="1" applyFont="1" applyFill="1" applyBorder="1" applyAlignment="1">
      <alignment horizontal="center" vertical="center" wrapText="1"/>
    </xf>
  </cellXfs>
  <cellStyles count="11">
    <cellStyle name="Обычный" xfId="0" builtinId="0"/>
    <cellStyle name="Обычный 2" xfId="1"/>
    <cellStyle name="Обычный 3" xfId="3"/>
    <cellStyle name="Обычный 3 2" xfId="6"/>
    <cellStyle name="Обычный 3 2 2" xfId="10"/>
    <cellStyle name="Обычный 3 3" xfId="7"/>
    <cellStyle name="Обычный 4" xfId="4"/>
    <cellStyle name="Обычный 4 2" xfId="8"/>
    <cellStyle name="Обычный 5 2" xfId="2"/>
    <cellStyle name="Финансовый" xfId="5" builtinId="3"/>
    <cellStyle name="Финансовый 2"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392"/>
  <sheetViews>
    <sheetView tabSelected="1" view="pageBreakPreview" topLeftCell="A336" zoomScale="80" zoomScaleNormal="70" zoomScaleSheetLayoutView="80" workbookViewId="0">
      <selection activeCell="C311" sqref="C311"/>
    </sheetView>
  </sheetViews>
  <sheetFormatPr defaultColWidth="10.8984375" defaultRowHeight="15.6" outlineLevelRow="1" x14ac:dyDescent="0.3"/>
  <cols>
    <col min="1" max="1" width="10.09765625" style="1" customWidth="1"/>
    <col min="2" max="2" width="7.8984375" style="4" customWidth="1"/>
    <col min="3" max="3" width="98.5" style="15" customWidth="1"/>
    <col min="4" max="4" width="6.59765625" style="3" bestFit="1" customWidth="1"/>
    <col min="5" max="5" width="13.09765625" style="52" customWidth="1"/>
    <col min="6" max="6" width="12.09765625" style="1" customWidth="1"/>
    <col min="7" max="7" width="13" style="1" customWidth="1"/>
    <col min="8" max="8" width="13.59765625" style="1" customWidth="1"/>
    <col min="9" max="9" width="17.09765625" style="1" customWidth="1"/>
    <col min="10" max="10" width="16.5" style="1" customWidth="1"/>
    <col min="11" max="11" width="17.8984375" style="1" customWidth="1"/>
    <col min="12" max="13" width="10.8984375" style="1" customWidth="1"/>
    <col min="14" max="14" width="6.59765625" style="1" customWidth="1"/>
    <col min="15" max="16384" width="10.8984375" style="1"/>
  </cols>
  <sheetData>
    <row r="1" spans="1:11" s="30" customFormat="1" x14ac:dyDescent="0.3">
      <c r="A1" s="42"/>
      <c r="B1" s="43"/>
      <c r="C1" s="86"/>
      <c r="D1" s="46"/>
      <c r="E1" s="45"/>
      <c r="F1" s="44"/>
      <c r="G1" s="44"/>
      <c r="H1" s="44"/>
      <c r="I1" s="44"/>
      <c r="J1" s="44"/>
    </row>
    <row r="2" spans="1:11" s="30" customFormat="1" x14ac:dyDescent="0.3">
      <c r="A2" s="42"/>
      <c r="B2" s="43"/>
      <c r="C2" s="86"/>
      <c r="D2" s="46"/>
      <c r="E2" s="45"/>
      <c r="F2" s="44"/>
      <c r="G2" s="44"/>
      <c r="H2" s="44"/>
      <c r="I2" s="44"/>
      <c r="J2" s="44"/>
    </row>
    <row r="3" spans="1:11" s="30" customFormat="1" ht="15.75" customHeight="1" x14ac:dyDescent="0.3">
      <c r="A3" s="132" t="s">
        <v>43</v>
      </c>
      <c r="B3" s="132"/>
      <c r="C3" s="132"/>
      <c r="D3" s="132"/>
      <c r="E3" s="132"/>
      <c r="F3" s="132"/>
      <c r="G3" s="132"/>
      <c r="H3" s="132"/>
      <c r="I3" s="44"/>
      <c r="J3" s="44"/>
    </row>
    <row r="4" spans="1:11" s="30" customFormat="1" x14ac:dyDescent="0.3">
      <c r="A4" s="132" t="s">
        <v>129</v>
      </c>
      <c r="B4" s="132"/>
      <c r="C4" s="132"/>
      <c r="D4" s="132"/>
      <c r="E4" s="132"/>
      <c r="F4" s="132"/>
      <c r="G4" s="132"/>
      <c r="H4" s="44"/>
      <c r="I4" s="44"/>
      <c r="J4" s="44"/>
    </row>
    <row r="5" spans="1:11" s="30" customFormat="1" x14ac:dyDescent="0.3">
      <c r="A5" s="42"/>
      <c r="B5" s="43"/>
      <c r="C5" s="86"/>
      <c r="D5" s="46"/>
      <c r="E5" s="45"/>
      <c r="F5" s="44"/>
      <c r="G5" s="44"/>
      <c r="H5" s="44"/>
      <c r="I5" s="44"/>
      <c r="J5" s="44"/>
    </row>
    <row r="6" spans="1:11" s="30" customFormat="1" ht="22.8" x14ac:dyDescent="0.3">
      <c r="A6" s="39"/>
      <c r="B6" s="40"/>
      <c r="C6" s="133" t="s">
        <v>44</v>
      </c>
      <c r="D6" s="133"/>
      <c r="E6" s="52"/>
      <c r="F6" s="41"/>
      <c r="G6" s="41"/>
      <c r="H6" s="41"/>
      <c r="I6" s="41"/>
      <c r="J6" s="41"/>
    </row>
    <row r="7" spans="1:11" s="30" customFormat="1" x14ac:dyDescent="0.3">
      <c r="A7" s="39"/>
      <c r="B7" s="40"/>
      <c r="C7" s="87"/>
      <c r="D7" s="40"/>
      <c r="E7" s="52"/>
      <c r="F7" s="41"/>
      <c r="G7" s="41"/>
      <c r="H7" s="41"/>
      <c r="I7" s="41"/>
      <c r="J7" s="41"/>
    </row>
    <row r="8" spans="1:11" s="30" customFormat="1" x14ac:dyDescent="0.3">
      <c r="A8" s="39"/>
      <c r="B8" s="40"/>
      <c r="C8" s="87"/>
      <c r="D8" s="124" t="s">
        <v>120</v>
      </c>
      <c r="E8" s="125"/>
      <c r="F8" s="126"/>
      <c r="G8" s="121"/>
      <c r="H8" s="122"/>
      <c r="I8" s="122"/>
      <c r="J8" s="122"/>
      <c r="K8" s="123"/>
    </row>
    <row r="9" spans="1:11" s="30" customFormat="1" x14ac:dyDescent="0.3">
      <c r="A9" s="153"/>
      <c r="B9" s="153"/>
      <c r="C9" s="88" t="s">
        <v>42</v>
      </c>
      <c r="D9" s="124" t="s">
        <v>121</v>
      </c>
      <c r="E9" s="125"/>
      <c r="F9" s="126"/>
      <c r="G9" s="121"/>
      <c r="H9" s="122"/>
      <c r="I9" s="122"/>
      <c r="J9" s="122"/>
      <c r="K9" s="123"/>
    </row>
    <row r="10" spans="1:11" s="6" customFormat="1" x14ac:dyDescent="0.3">
      <c r="A10" s="39"/>
      <c r="B10" s="40"/>
      <c r="C10" s="87"/>
      <c r="D10" s="124" t="s">
        <v>122</v>
      </c>
      <c r="E10" s="125"/>
      <c r="F10" s="126"/>
      <c r="G10" s="121"/>
      <c r="H10" s="122"/>
      <c r="I10" s="122"/>
      <c r="J10" s="122"/>
      <c r="K10" s="123"/>
    </row>
    <row r="11" spans="1:11" s="6" customFormat="1" x14ac:dyDescent="0.3">
      <c r="A11" s="39"/>
      <c r="B11" s="40"/>
      <c r="C11" s="87"/>
      <c r="D11" s="124" t="s">
        <v>123</v>
      </c>
      <c r="E11" s="125"/>
      <c r="F11" s="126"/>
      <c r="G11" s="121"/>
      <c r="H11" s="122"/>
      <c r="I11" s="122"/>
      <c r="J11" s="122"/>
      <c r="K11" s="123"/>
    </row>
    <row r="12" spans="1:11" s="6" customFormat="1" ht="24.75" customHeight="1" x14ac:dyDescent="0.3">
      <c r="A12" s="39"/>
      <c r="B12" s="40"/>
      <c r="C12" s="87"/>
      <c r="D12" s="124" t="s">
        <v>124</v>
      </c>
      <c r="E12" s="125"/>
      <c r="F12" s="126"/>
      <c r="G12" s="121"/>
      <c r="H12" s="122"/>
      <c r="I12" s="122"/>
      <c r="J12" s="122"/>
      <c r="K12" s="123"/>
    </row>
    <row r="13" spans="1:11" s="6" customFormat="1" x14ac:dyDescent="0.3">
      <c r="A13" s="39"/>
      <c r="B13" s="40"/>
      <c r="C13" s="87"/>
      <c r="D13" s="124" t="s">
        <v>125</v>
      </c>
      <c r="E13" s="125"/>
      <c r="F13" s="126"/>
      <c r="G13" s="121"/>
      <c r="H13" s="122"/>
      <c r="I13" s="122"/>
      <c r="J13" s="122"/>
      <c r="K13" s="123"/>
    </row>
    <row r="14" spans="1:11" s="6" customFormat="1" x14ac:dyDescent="0.3">
      <c r="A14" s="39"/>
      <c r="B14" s="40"/>
      <c r="C14" s="87"/>
      <c r="D14" s="127" t="s">
        <v>126</v>
      </c>
      <c r="E14" s="128"/>
      <c r="F14" s="129"/>
      <c r="G14" s="121"/>
      <c r="H14" s="122"/>
      <c r="I14" s="122"/>
      <c r="J14" s="122"/>
      <c r="K14" s="123"/>
    </row>
    <row r="15" spans="1:11" s="6" customFormat="1" ht="16.2" thickBot="1" x14ac:dyDescent="0.35">
      <c r="A15" s="39"/>
      <c r="B15" s="40"/>
      <c r="C15" s="87"/>
      <c r="D15" s="119" t="s">
        <v>127</v>
      </c>
      <c r="E15" s="120"/>
      <c r="F15" s="120"/>
      <c r="G15" s="121"/>
      <c r="H15" s="122"/>
      <c r="I15" s="122"/>
      <c r="J15" s="122"/>
      <c r="K15" s="123"/>
    </row>
    <row r="16" spans="1:11" ht="36" customHeight="1" x14ac:dyDescent="0.3">
      <c r="A16" s="142" t="s">
        <v>54</v>
      </c>
      <c r="B16" s="149" t="s">
        <v>2</v>
      </c>
      <c r="C16" s="151" t="s">
        <v>1</v>
      </c>
      <c r="D16" s="149" t="s">
        <v>0</v>
      </c>
      <c r="E16" s="147" t="s">
        <v>3</v>
      </c>
      <c r="F16" s="144" t="s">
        <v>4</v>
      </c>
      <c r="G16" s="145"/>
      <c r="H16" s="146"/>
      <c r="I16" s="134" t="s">
        <v>5</v>
      </c>
      <c r="J16" s="135"/>
      <c r="K16" s="136"/>
    </row>
    <row r="17" spans="1:11" ht="36" customHeight="1" x14ac:dyDescent="0.3">
      <c r="A17" s="143"/>
      <c r="B17" s="150"/>
      <c r="C17" s="152"/>
      <c r="D17" s="150"/>
      <c r="E17" s="148"/>
      <c r="F17" s="7" t="s">
        <v>6</v>
      </c>
      <c r="G17" s="8" t="s">
        <v>7</v>
      </c>
      <c r="H17" s="9" t="s">
        <v>8</v>
      </c>
      <c r="I17" s="7" t="s">
        <v>6</v>
      </c>
      <c r="J17" s="10" t="s">
        <v>9</v>
      </c>
      <c r="K17" s="11" t="s">
        <v>8</v>
      </c>
    </row>
    <row r="18" spans="1:11" s="34" customFormat="1" ht="18.75" customHeight="1" x14ac:dyDescent="0.3">
      <c r="A18" s="72" t="s">
        <v>115</v>
      </c>
      <c r="B18" s="70"/>
      <c r="C18" s="68" t="s">
        <v>130</v>
      </c>
      <c r="D18" s="32"/>
      <c r="E18" s="47"/>
      <c r="F18" s="139"/>
      <c r="G18" s="139"/>
      <c r="H18" s="139"/>
      <c r="I18" s="33"/>
      <c r="J18" s="33"/>
      <c r="K18" s="33"/>
    </row>
    <row r="19" spans="1:11" s="37" customFormat="1" x14ac:dyDescent="0.3">
      <c r="A19" s="35"/>
      <c r="B19" s="71" t="s">
        <v>10</v>
      </c>
      <c r="C19" s="69" t="s">
        <v>131</v>
      </c>
      <c r="D19" s="36"/>
      <c r="E19" s="53"/>
      <c r="F19" s="75"/>
      <c r="G19" s="75"/>
      <c r="H19" s="75"/>
      <c r="I19" s="76">
        <f>SUM(I20:I171)</f>
        <v>0</v>
      </c>
      <c r="J19" s="76">
        <f t="shared" ref="J19:K19" si="0">SUM(J20:J171)</f>
        <v>0</v>
      </c>
      <c r="K19" s="76">
        <f t="shared" si="0"/>
        <v>0</v>
      </c>
    </row>
    <row r="20" spans="1:11" s="74" customFormat="1" outlineLevel="1" x14ac:dyDescent="0.3">
      <c r="A20" s="20"/>
      <c r="B20" s="20" t="s">
        <v>11</v>
      </c>
      <c r="C20" s="89" t="s">
        <v>132</v>
      </c>
      <c r="D20" s="5" t="s">
        <v>55</v>
      </c>
      <c r="E20" s="48">
        <v>1</v>
      </c>
      <c r="F20" s="102"/>
      <c r="G20" s="102"/>
      <c r="H20" s="77">
        <f t="shared" ref="H20" si="1">SUM(F20:G20)</f>
        <v>0</v>
      </c>
      <c r="I20" s="79">
        <f>E20*F20</f>
        <v>0</v>
      </c>
      <c r="J20" s="79">
        <f>G20*E20</f>
        <v>0</v>
      </c>
      <c r="K20" s="79">
        <f>H20*E20</f>
        <v>0</v>
      </c>
    </row>
    <row r="21" spans="1:11" s="74" customFormat="1" outlineLevel="1" x14ac:dyDescent="0.3">
      <c r="A21" s="20"/>
      <c r="B21" s="20" t="s">
        <v>56</v>
      </c>
      <c r="C21" s="89" t="s">
        <v>133</v>
      </c>
      <c r="D21" s="5" t="s">
        <v>55</v>
      </c>
      <c r="E21" s="48">
        <v>1</v>
      </c>
      <c r="F21" s="102"/>
      <c r="G21" s="102"/>
      <c r="H21" s="77">
        <f t="shared" ref="H21:H85" si="2">SUM(F21:G21)</f>
        <v>0</v>
      </c>
      <c r="I21" s="79">
        <f t="shared" ref="I21:I85" si="3">E21*F21</f>
        <v>0</v>
      </c>
      <c r="J21" s="79">
        <f t="shared" ref="J21:J85" si="4">G21*E21</f>
        <v>0</v>
      </c>
      <c r="K21" s="79">
        <f t="shared" ref="K21:K85" si="5">H21*E21</f>
        <v>0</v>
      </c>
    </row>
    <row r="22" spans="1:11" s="74" customFormat="1" ht="18.75" customHeight="1" outlineLevel="1" x14ac:dyDescent="0.3">
      <c r="A22" s="20"/>
      <c r="B22" s="20" t="s">
        <v>58</v>
      </c>
      <c r="C22" s="89" t="s">
        <v>134</v>
      </c>
      <c r="D22" s="5" t="s">
        <v>55</v>
      </c>
      <c r="E22" s="48">
        <v>1</v>
      </c>
      <c r="F22" s="102"/>
      <c r="G22" s="102"/>
      <c r="H22" s="77">
        <f t="shared" si="2"/>
        <v>0</v>
      </c>
      <c r="I22" s="79">
        <f t="shared" si="3"/>
        <v>0</v>
      </c>
      <c r="J22" s="79">
        <f t="shared" si="4"/>
        <v>0</v>
      </c>
      <c r="K22" s="79">
        <f t="shared" si="5"/>
        <v>0</v>
      </c>
    </row>
    <row r="23" spans="1:11" s="74" customFormat="1" ht="18.75" customHeight="1" outlineLevel="1" x14ac:dyDescent="0.3">
      <c r="A23" s="20"/>
      <c r="B23" s="20" t="s">
        <v>59</v>
      </c>
      <c r="C23" s="89" t="s">
        <v>135</v>
      </c>
      <c r="D23" s="5" t="s">
        <v>55</v>
      </c>
      <c r="E23" s="48">
        <v>1</v>
      </c>
      <c r="F23" s="102"/>
      <c r="G23" s="102"/>
      <c r="H23" s="77">
        <f t="shared" si="2"/>
        <v>0</v>
      </c>
      <c r="I23" s="79">
        <f t="shared" si="3"/>
        <v>0</v>
      </c>
      <c r="J23" s="79">
        <f t="shared" si="4"/>
        <v>0</v>
      </c>
      <c r="K23" s="79">
        <f t="shared" si="5"/>
        <v>0</v>
      </c>
    </row>
    <row r="24" spans="1:11" s="74" customFormat="1" ht="31.2" outlineLevel="1" x14ac:dyDescent="0.3">
      <c r="A24" s="20"/>
      <c r="B24" s="20" t="s">
        <v>60</v>
      </c>
      <c r="C24" s="89" t="s">
        <v>136</v>
      </c>
      <c r="D24" s="5" t="s">
        <v>55</v>
      </c>
      <c r="E24" s="48">
        <v>2</v>
      </c>
      <c r="F24" s="102"/>
      <c r="G24" s="102"/>
      <c r="H24" s="77">
        <f t="shared" si="2"/>
        <v>0</v>
      </c>
      <c r="I24" s="79">
        <f t="shared" si="3"/>
        <v>0</v>
      </c>
      <c r="J24" s="79">
        <f t="shared" si="4"/>
        <v>0</v>
      </c>
      <c r="K24" s="79">
        <f t="shared" si="5"/>
        <v>0</v>
      </c>
    </row>
    <row r="25" spans="1:11" s="74" customFormat="1" ht="31.2" outlineLevel="1" x14ac:dyDescent="0.3">
      <c r="A25" s="20"/>
      <c r="B25" s="20" t="s">
        <v>61</v>
      </c>
      <c r="C25" s="89" t="s">
        <v>137</v>
      </c>
      <c r="D25" s="5" t="s">
        <v>55</v>
      </c>
      <c r="E25" s="48">
        <v>2</v>
      </c>
      <c r="F25" s="102"/>
      <c r="G25" s="102"/>
      <c r="H25" s="77">
        <f t="shared" si="2"/>
        <v>0</v>
      </c>
      <c r="I25" s="79">
        <f t="shared" si="3"/>
        <v>0</v>
      </c>
      <c r="J25" s="79">
        <f t="shared" si="4"/>
        <v>0</v>
      </c>
      <c r="K25" s="79">
        <f t="shared" si="5"/>
        <v>0</v>
      </c>
    </row>
    <row r="26" spans="1:11" s="74" customFormat="1" outlineLevel="1" x14ac:dyDescent="0.3">
      <c r="A26" s="20"/>
      <c r="B26" s="20" t="s">
        <v>62</v>
      </c>
      <c r="C26" s="89" t="s">
        <v>138</v>
      </c>
      <c r="D26" s="5" t="s">
        <v>55</v>
      </c>
      <c r="E26" s="48">
        <v>2</v>
      </c>
      <c r="F26" s="102"/>
      <c r="G26" s="102"/>
      <c r="H26" s="77">
        <f t="shared" si="2"/>
        <v>0</v>
      </c>
      <c r="I26" s="79">
        <f t="shared" si="3"/>
        <v>0</v>
      </c>
      <c r="J26" s="79">
        <f t="shared" si="4"/>
        <v>0</v>
      </c>
      <c r="K26" s="79">
        <f t="shared" si="5"/>
        <v>0</v>
      </c>
    </row>
    <row r="27" spans="1:11" s="74" customFormat="1" ht="62.4" outlineLevel="1" x14ac:dyDescent="0.3">
      <c r="A27" s="20"/>
      <c r="B27" s="20" t="s">
        <v>63</v>
      </c>
      <c r="C27" s="89" t="s">
        <v>139</v>
      </c>
      <c r="D27" s="5" t="s">
        <v>55</v>
      </c>
      <c r="E27" s="48">
        <v>1</v>
      </c>
      <c r="F27" s="102"/>
      <c r="G27" s="102"/>
      <c r="H27" s="77">
        <f t="shared" si="2"/>
        <v>0</v>
      </c>
      <c r="I27" s="79">
        <f t="shared" si="3"/>
        <v>0</v>
      </c>
      <c r="J27" s="79">
        <f t="shared" si="4"/>
        <v>0</v>
      </c>
      <c r="K27" s="79">
        <f t="shared" si="5"/>
        <v>0</v>
      </c>
    </row>
    <row r="28" spans="1:11" s="74" customFormat="1" ht="62.4" outlineLevel="1" x14ac:dyDescent="0.3">
      <c r="A28" s="20"/>
      <c r="B28" s="20" t="s">
        <v>64</v>
      </c>
      <c r="C28" s="89" t="s">
        <v>140</v>
      </c>
      <c r="D28" s="5" t="s">
        <v>55</v>
      </c>
      <c r="E28" s="48">
        <v>1</v>
      </c>
      <c r="F28" s="102"/>
      <c r="G28" s="102"/>
      <c r="H28" s="77">
        <f t="shared" si="2"/>
        <v>0</v>
      </c>
      <c r="I28" s="79">
        <f t="shared" si="3"/>
        <v>0</v>
      </c>
      <c r="J28" s="79">
        <f t="shared" si="4"/>
        <v>0</v>
      </c>
      <c r="K28" s="79">
        <f t="shared" si="5"/>
        <v>0</v>
      </c>
    </row>
    <row r="29" spans="1:11" s="74" customFormat="1" outlineLevel="1" x14ac:dyDescent="0.3">
      <c r="A29" s="20"/>
      <c r="B29" s="20" t="s">
        <v>66</v>
      </c>
      <c r="C29" s="89" t="s">
        <v>141</v>
      </c>
      <c r="D29" s="5" t="s">
        <v>55</v>
      </c>
      <c r="E29" s="48">
        <v>2</v>
      </c>
      <c r="F29" s="102"/>
      <c r="G29" s="102"/>
      <c r="H29" s="77">
        <f t="shared" si="2"/>
        <v>0</v>
      </c>
      <c r="I29" s="79">
        <f t="shared" si="3"/>
        <v>0</v>
      </c>
      <c r="J29" s="79">
        <f t="shared" si="4"/>
        <v>0</v>
      </c>
      <c r="K29" s="79">
        <f t="shared" si="5"/>
        <v>0</v>
      </c>
    </row>
    <row r="30" spans="1:11" s="74" customFormat="1" outlineLevel="1" x14ac:dyDescent="0.3">
      <c r="A30" s="20"/>
      <c r="B30" s="20" t="s">
        <v>67</v>
      </c>
      <c r="C30" s="89" t="s">
        <v>142</v>
      </c>
      <c r="D30" s="5" t="s">
        <v>55</v>
      </c>
      <c r="E30" s="48">
        <v>1</v>
      </c>
      <c r="F30" s="102"/>
      <c r="G30" s="102"/>
      <c r="H30" s="77">
        <f t="shared" si="2"/>
        <v>0</v>
      </c>
      <c r="I30" s="79">
        <f t="shared" si="3"/>
        <v>0</v>
      </c>
      <c r="J30" s="79">
        <f t="shared" si="4"/>
        <v>0</v>
      </c>
      <c r="K30" s="79">
        <f t="shared" si="5"/>
        <v>0</v>
      </c>
    </row>
    <row r="31" spans="1:11" s="74" customFormat="1" outlineLevel="1" x14ac:dyDescent="0.3">
      <c r="A31" s="20"/>
      <c r="B31" s="20" t="s">
        <v>68</v>
      </c>
      <c r="C31" s="89" t="s">
        <v>143</v>
      </c>
      <c r="D31" s="5" t="s">
        <v>55</v>
      </c>
      <c r="E31" s="48">
        <v>1</v>
      </c>
      <c r="F31" s="102"/>
      <c r="G31" s="102"/>
      <c r="H31" s="77">
        <f t="shared" si="2"/>
        <v>0</v>
      </c>
      <c r="I31" s="79">
        <f t="shared" si="3"/>
        <v>0</v>
      </c>
      <c r="J31" s="79">
        <f t="shared" si="4"/>
        <v>0</v>
      </c>
      <c r="K31" s="79">
        <f t="shared" si="5"/>
        <v>0</v>
      </c>
    </row>
    <row r="32" spans="1:11" s="74" customFormat="1" ht="31.2" outlineLevel="1" x14ac:dyDescent="0.3">
      <c r="A32" s="20"/>
      <c r="B32" s="20" t="s">
        <v>69</v>
      </c>
      <c r="C32" s="89" t="s">
        <v>144</v>
      </c>
      <c r="D32" s="5" t="s">
        <v>55</v>
      </c>
      <c r="E32" s="48">
        <v>1</v>
      </c>
      <c r="F32" s="102"/>
      <c r="G32" s="102"/>
      <c r="H32" s="77">
        <f t="shared" si="2"/>
        <v>0</v>
      </c>
      <c r="I32" s="79">
        <f t="shared" si="3"/>
        <v>0</v>
      </c>
      <c r="J32" s="79">
        <f t="shared" si="4"/>
        <v>0</v>
      </c>
      <c r="K32" s="79">
        <f t="shared" si="5"/>
        <v>0</v>
      </c>
    </row>
    <row r="33" spans="1:11" s="74" customFormat="1" ht="62.4" outlineLevel="1" x14ac:dyDescent="0.3">
      <c r="A33" s="20"/>
      <c r="B33" s="20" t="s">
        <v>70</v>
      </c>
      <c r="C33" s="89" t="s">
        <v>145</v>
      </c>
      <c r="D33" s="5" t="s">
        <v>55</v>
      </c>
      <c r="E33" s="48">
        <v>1</v>
      </c>
      <c r="F33" s="102"/>
      <c r="G33" s="102"/>
      <c r="H33" s="77">
        <f t="shared" si="2"/>
        <v>0</v>
      </c>
      <c r="I33" s="79">
        <f t="shared" si="3"/>
        <v>0</v>
      </c>
      <c r="J33" s="79">
        <f t="shared" si="4"/>
        <v>0</v>
      </c>
      <c r="K33" s="79">
        <f t="shared" si="5"/>
        <v>0</v>
      </c>
    </row>
    <row r="34" spans="1:11" s="74" customFormat="1" outlineLevel="1" x14ac:dyDescent="0.3">
      <c r="A34" s="20"/>
      <c r="B34" s="20" t="s">
        <v>71</v>
      </c>
      <c r="C34" s="89" t="s">
        <v>146</v>
      </c>
      <c r="D34" s="5" t="s">
        <v>55</v>
      </c>
      <c r="E34" s="48">
        <v>1</v>
      </c>
      <c r="F34" s="102"/>
      <c r="G34" s="102"/>
      <c r="H34" s="77">
        <f t="shared" si="2"/>
        <v>0</v>
      </c>
      <c r="I34" s="79">
        <f t="shared" si="3"/>
        <v>0</v>
      </c>
      <c r="J34" s="79">
        <f t="shared" si="4"/>
        <v>0</v>
      </c>
      <c r="K34" s="79">
        <f t="shared" si="5"/>
        <v>0</v>
      </c>
    </row>
    <row r="35" spans="1:11" s="74" customFormat="1" outlineLevel="1" x14ac:dyDescent="0.3">
      <c r="A35" s="20"/>
      <c r="B35" s="20" t="s">
        <v>72</v>
      </c>
      <c r="C35" s="89" t="s">
        <v>416</v>
      </c>
      <c r="D35" s="5"/>
      <c r="E35" s="48"/>
      <c r="F35" s="102"/>
      <c r="G35" s="102"/>
      <c r="H35" s="77">
        <f t="shared" ref="H35" si="6">SUM(F35:G35)</f>
        <v>0</v>
      </c>
      <c r="I35" s="79">
        <f t="shared" ref="I35" si="7">E35*F35</f>
        <v>0</v>
      </c>
      <c r="J35" s="79">
        <f t="shared" ref="J35" si="8">G35*E35</f>
        <v>0</v>
      </c>
      <c r="K35" s="79">
        <f t="shared" ref="K35" si="9">H35*E35</f>
        <v>0</v>
      </c>
    </row>
    <row r="36" spans="1:11" s="74" customFormat="1" outlineLevel="1" x14ac:dyDescent="0.3">
      <c r="A36" s="20"/>
      <c r="B36" s="20" t="s">
        <v>73</v>
      </c>
      <c r="C36" s="89" t="s">
        <v>151</v>
      </c>
      <c r="D36" s="5" t="s">
        <v>55</v>
      </c>
      <c r="E36" s="48">
        <v>1</v>
      </c>
      <c r="F36" s="102"/>
      <c r="G36" s="102"/>
      <c r="H36" s="77">
        <f t="shared" si="2"/>
        <v>0</v>
      </c>
      <c r="I36" s="79">
        <f t="shared" si="3"/>
        <v>0</v>
      </c>
      <c r="J36" s="79">
        <f t="shared" si="4"/>
        <v>0</v>
      </c>
      <c r="K36" s="79">
        <f t="shared" si="5"/>
        <v>0</v>
      </c>
    </row>
    <row r="37" spans="1:11" s="74" customFormat="1" outlineLevel="1" x14ac:dyDescent="0.3">
      <c r="A37" s="20"/>
      <c r="B37" s="20" t="s">
        <v>74</v>
      </c>
      <c r="C37" s="89" t="s">
        <v>153</v>
      </c>
      <c r="D37" s="5" t="s">
        <v>55</v>
      </c>
      <c r="E37" s="48">
        <v>3</v>
      </c>
      <c r="F37" s="102"/>
      <c r="G37" s="102"/>
      <c r="H37" s="77">
        <f t="shared" si="2"/>
        <v>0</v>
      </c>
      <c r="I37" s="79">
        <f t="shared" si="3"/>
        <v>0</v>
      </c>
      <c r="J37" s="79">
        <f t="shared" si="4"/>
        <v>0</v>
      </c>
      <c r="K37" s="79">
        <f t="shared" si="5"/>
        <v>0</v>
      </c>
    </row>
    <row r="38" spans="1:11" s="74" customFormat="1" outlineLevel="1" x14ac:dyDescent="0.3">
      <c r="A38" s="20"/>
      <c r="B38" s="20" t="s">
        <v>114</v>
      </c>
      <c r="C38" s="89" t="s">
        <v>154</v>
      </c>
      <c r="D38" s="5" t="s">
        <v>55</v>
      </c>
      <c r="E38" s="48">
        <v>1</v>
      </c>
      <c r="F38" s="102"/>
      <c r="G38" s="102"/>
      <c r="H38" s="77">
        <f t="shared" si="2"/>
        <v>0</v>
      </c>
      <c r="I38" s="79">
        <f t="shared" si="3"/>
        <v>0</v>
      </c>
      <c r="J38" s="79">
        <f t="shared" si="4"/>
        <v>0</v>
      </c>
      <c r="K38" s="79">
        <f t="shared" si="5"/>
        <v>0</v>
      </c>
    </row>
    <row r="39" spans="1:11" s="74" customFormat="1" outlineLevel="1" x14ac:dyDescent="0.3">
      <c r="A39" s="20"/>
      <c r="B39" s="20" t="s">
        <v>118</v>
      </c>
      <c r="C39" s="89" t="s">
        <v>155</v>
      </c>
      <c r="D39" s="5" t="s">
        <v>55</v>
      </c>
      <c r="E39" s="48">
        <v>2</v>
      </c>
      <c r="F39" s="102"/>
      <c r="G39" s="102"/>
      <c r="H39" s="77">
        <f t="shared" si="2"/>
        <v>0</v>
      </c>
      <c r="I39" s="79">
        <f t="shared" si="3"/>
        <v>0</v>
      </c>
      <c r="J39" s="79">
        <f t="shared" si="4"/>
        <v>0</v>
      </c>
      <c r="K39" s="79">
        <f t="shared" si="5"/>
        <v>0</v>
      </c>
    </row>
    <row r="40" spans="1:11" s="74" customFormat="1" outlineLevel="1" x14ac:dyDescent="0.3">
      <c r="A40" s="20"/>
      <c r="B40" s="20" t="s">
        <v>119</v>
      </c>
      <c r="C40" s="89" t="s">
        <v>156</v>
      </c>
      <c r="D40" s="5" t="s">
        <v>55</v>
      </c>
      <c r="E40" s="48">
        <v>1</v>
      </c>
      <c r="F40" s="102"/>
      <c r="G40" s="102"/>
      <c r="H40" s="77">
        <f t="shared" si="2"/>
        <v>0</v>
      </c>
      <c r="I40" s="79">
        <f t="shared" si="3"/>
        <v>0</v>
      </c>
      <c r="J40" s="79">
        <f t="shared" si="4"/>
        <v>0</v>
      </c>
      <c r="K40" s="79">
        <f t="shared" si="5"/>
        <v>0</v>
      </c>
    </row>
    <row r="41" spans="1:11" s="74" customFormat="1" ht="31.2" outlineLevel="1" x14ac:dyDescent="0.3">
      <c r="A41" s="20"/>
      <c r="B41" s="20" t="s">
        <v>147</v>
      </c>
      <c r="C41" s="89" t="s">
        <v>152</v>
      </c>
      <c r="D41" s="5" t="s">
        <v>55</v>
      </c>
      <c r="E41" s="48">
        <v>2</v>
      </c>
      <c r="F41" s="102"/>
      <c r="G41" s="102"/>
      <c r="H41" s="77">
        <f t="shared" si="2"/>
        <v>0</v>
      </c>
      <c r="I41" s="79">
        <f t="shared" si="3"/>
        <v>0</v>
      </c>
      <c r="J41" s="79">
        <f t="shared" si="4"/>
        <v>0</v>
      </c>
      <c r="K41" s="79">
        <f t="shared" si="5"/>
        <v>0</v>
      </c>
    </row>
    <row r="42" spans="1:11" s="74" customFormat="1" ht="31.2" outlineLevel="1" x14ac:dyDescent="0.3">
      <c r="A42" s="20"/>
      <c r="B42" s="20" t="s">
        <v>148</v>
      </c>
      <c r="C42" s="89" t="s">
        <v>157</v>
      </c>
      <c r="D42" s="5" t="s">
        <v>55</v>
      </c>
      <c r="E42" s="48">
        <v>14</v>
      </c>
      <c r="F42" s="102"/>
      <c r="G42" s="102"/>
      <c r="H42" s="77">
        <f t="shared" si="2"/>
        <v>0</v>
      </c>
      <c r="I42" s="79">
        <f t="shared" si="3"/>
        <v>0</v>
      </c>
      <c r="J42" s="79">
        <f t="shared" si="4"/>
        <v>0</v>
      </c>
      <c r="K42" s="79">
        <f t="shared" si="5"/>
        <v>0</v>
      </c>
    </row>
    <row r="43" spans="1:11" s="74" customFormat="1" ht="31.2" outlineLevel="1" x14ac:dyDescent="0.3">
      <c r="A43" s="20"/>
      <c r="B43" s="20" t="s">
        <v>149</v>
      </c>
      <c r="C43" s="89" t="s">
        <v>158</v>
      </c>
      <c r="D43" s="5" t="s">
        <v>55</v>
      </c>
      <c r="E43" s="48">
        <v>6</v>
      </c>
      <c r="F43" s="102"/>
      <c r="G43" s="102"/>
      <c r="H43" s="77">
        <f t="shared" si="2"/>
        <v>0</v>
      </c>
      <c r="I43" s="79">
        <f t="shared" si="3"/>
        <v>0</v>
      </c>
      <c r="J43" s="79">
        <f t="shared" si="4"/>
        <v>0</v>
      </c>
      <c r="K43" s="79">
        <f t="shared" si="5"/>
        <v>0</v>
      </c>
    </row>
    <row r="44" spans="1:11" s="74" customFormat="1" ht="31.2" outlineLevel="1" x14ac:dyDescent="0.3">
      <c r="A44" s="20"/>
      <c r="B44" s="20" t="s">
        <v>150</v>
      </c>
      <c r="C44" s="89" t="s">
        <v>159</v>
      </c>
      <c r="D44" s="5" t="s">
        <v>55</v>
      </c>
      <c r="E44" s="48">
        <v>9</v>
      </c>
      <c r="F44" s="102"/>
      <c r="G44" s="102"/>
      <c r="H44" s="77">
        <f t="shared" si="2"/>
        <v>0</v>
      </c>
      <c r="I44" s="79">
        <f t="shared" si="3"/>
        <v>0</v>
      </c>
      <c r="J44" s="79">
        <f t="shared" si="4"/>
        <v>0</v>
      </c>
      <c r="K44" s="79">
        <f t="shared" si="5"/>
        <v>0</v>
      </c>
    </row>
    <row r="45" spans="1:11" s="74" customFormat="1" ht="31.2" outlineLevel="1" x14ac:dyDescent="0.3">
      <c r="A45" s="20"/>
      <c r="B45" s="20" t="s">
        <v>166</v>
      </c>
      <c r="C45" s="89" t="s">
        <v>160</v>
      </c>
      <c r="D45" s="5" t="s">
        <v>55</v>
      </c>
      <c r="E45" s="48">
        <v>2</v>
      </c>
      <c r="F45" s="102"/>
      <c r="G45" s="102"/>
      <c r="H45" s="77">
        <f t="shared" si="2"/>
        <v>0</v>
      </c>
      <c r="I45" s="79">
        <f t="shared" si="3"/>
        <v>0</v>
      </c>
      <c r="J45" s="79">
        <f t="shared" si="4"/>
        <v>0</v>
      </c>
      <c r="K45" s="79">
        <f t="shared" si="5"/>
        <v>0</v>
      </c>
    </row>
    <row r="46" spans="1:11" s="74" customFormat="1" ht="31.2" outlineLevel="1" x14ac:dyDescent="0.3">
      <c r="A46" s="20"/>
      <c r="B46" s="20" t="s">
        <v>167</v>
      </c>
      <c r="C46" s="89" t="s">
        <v>161</v>
      </c>
      <c r="D46" s="5" t="s">
        <v>55</v>
      </c>
      <c r="E46" s="48">
        <v>3</v>
      </c>
      <c r="F46" s="102"/>
      <c r="G46" s="102"/>
      <c r="H46" s="77">
        <f t="shared" si="2"/>
        <v>0</v>
      </c>
      <c r="I46" s="79">
        <f t="shared" si="3"/>
        <v>0</v>
      </c>
      <c r="J46" s="79">
        <f t="shared" si="4"/>
        <v>0</v>
      </c>
      <c r="K46" s="79">
        <f t="shared" si="5"/>
        <v>0</v>
      </c>
    </row>
    <row r="47" spans="1:11" s="74" customFormat="1" ht="31.2" outlineLevel="1" x14ac:dyDescent="0.3">
      <c r="A47" s="20"/>
      <c r="B47" s="20" t="s">
        <v>168</v>
      </c>
      <c r="C47" s="89" t="s">
        <v>162</v>
      </c>
      <c r="D47" s="5" t="s">
        <v>55</v>
      </c>
      <c r="E47" s="48">
        <v>3</v>
      </c>
      <c r="F47" s="102"/>
      <c r="G47" s="102"/>
      <c r="H47" s="77">
        <f t="shared" si="2"/>
        <v>0</v>
      </c>
      <c r="I47" s="79">
        <f t="shared" si="3"/>
        <v>0</v>
      </c>
      <c r="J47" s="79">
        <f t="shared" si="4"/>
        <v>0</v>
      </c>
      <c r="K47" s="79">
        <f t="shared" si="5"/>
        <v>0</v>
      </c>
    </row>
    <row r="48" spans="1:11" s="74" customFormat="1" ht="31.2" outlineLevel="1" x14ac:dyDescent="0.3">
      <c r="A48" s="20"/>
      <c r="B48" s="20" t="s">
        <v>169</v>
      </c>
      <c r="C48" s="89" t="s">
        <v>163</v>
      </c>
      <c r="D48" s="5" t="s">
        <v>55</v>
      </c>
      <c r="E48" s="48">
        <v>8</v>
      </c>
      <c r="F48" s="102"/>
      <c r="G48" s="102"/>
      <c r="H48" s="77">
        <f t="shared" si="2"/>
        <v>0</v>
      </c>
      <c r="I48" s="79">
        <f t="shared" si="3"/>
        <v>0</v>
      </c>
      <c r="J48" s="79">
        <f t="shared" si="4"/>
        <v>0</v>
      </c>
      <c r="K48" s="79">
        <f t="shared" si="5"/>
        <v>0</v>
      </c>
    </row>
    <row r="49" spans="1:11" s="74" customFormat="1" ht="31.2" outlineLevel="1" x14ac:dyDescent="0.3">
      <c r="A49" s="20"/>
      <c r="B49" s="20" t="s">
        <v>170</v>
      </c>
      <c r="C49" s="89" t="s">
        <v>164</v>
      </c>
      <c r="D49" s="5" t="s">
        <v>55</v>
      </c>
      <c r="E49" s="48">
        <v>4</v>
      </c>
      <c r="F49" s="102"/>
      <c r="G49" s="102"/>
      <c r="H49" s="77">
        <f t="shared" si="2"/>
        <v>0</v>
      </c>
      <c r="I49" s="79">
        <f t="shared" si="3"/>
        <v>0</v>
      </c>
      <c r="J49" s="79">
        <f t="shared" si="4"/>
        <v>0</v>
      </c>
      <c r="K49" s="79">
        <f t="shared" si="5"/>
        <v>0</v>
      </c>
    </row>
    <row r="50" spans="1:11" s="74" customFormat="1" ht="31.2" outlineLevel="1" x14ac:dyDescent="0.3">
      <c r="A50" s="20"/>
      <c r="B50" s="20" t="s">
        <v>177</v>
      </c>
      <c r="C50" s="89" t="s">
        <v>165</v>
      </c>
      <c r="D50" s="5" t="s">
        <v>55</v>
      </c>
      <c r="E50" s="48">
        <v>3</v>
      </c>
      <c r="F50" s="102"/>
      <c r="G50" s="102"/>
      <c r="H50" s="77">
        <f t="shared" si="2"/>
        <v>0</v>
      </c>
      <c r="I50" s="79">
        <f t="shared" si="3"/>
        <v>0</v>
      </c>
      <c r="J50" s="79">
        <f t="shared" si="4"/>
        <v>0</v>
      </c>
      <c r="K50" s="79">
        <f t="shared" si="5"/>
        <v>0</v>
      </c>
    </row>
    <row r="51" spans="1:11" s="74" customFormat="1" outlineLevel="1" x14ac:dyDescent="0.3">
      <c r="A51" s="20"/>
      <c r="B51" s="20" t="s">
        <v>178</v>
      </c>
      <c r="C51" s="89" t="s">
        <v>171</v>
      </c>
      <c r="D51" s="5" t="s">
        <v>55</v>
      </c>
      <c r="E51" s="48">
        <v>1</v>
      </c>
      <c r="F51" s="102"/>
      <c r="G51" s="102"/>
      <c r="H51" s="77">
        <f t="shared" si="2"/>
        <v>0</v>
      </c>
      <c r="I51" s="79">
        <f t="shared" si="3"/>
        <v>0</v>
      </c>
      <c r="J51" s="79">
        <f t="shared" si="4"/>
        <v>0</v>
      </c>
      <c r="K51" s="79">
        <f t="shared" si="5"/>
        <v>0</v>
      </c>
    </row>
    <row r="52" spans="1:11" s="74" customFormat="1" outlineLevel="1" x14ac:dyDescent="0.3">
      <c r="A52" s="20"/>
      <c r="B52" s="20" t="s">
        <v>179</v>
      </c>
      <c r="C52" s="89" t="s">
        <v>172</v>
      </c>
      <c r="D52" s="5" t="s">
        <v>55</v>
      </c>
      <c r="E52" s="48">
        <v>1</v>
      </c>
      <c r="F52" s="102"/>
      <c r="G52" s="102"/>
      <c r="H52" s="77">
        <f t="shared" si="2"/>
        <v>0</v>
      </c>
      <c r="I52" s="79">
        <f t="shared" si="3"/>
        <v>0</v>
      </c>
      <c r="J52" s="79">
        <f t="shared" si="4"/>
        <v>0</v>
      </c>
      <c r="K52" s="79">
        <f t="shared" si="5"/>
        <v>0</v>
      </c>
    </row>
    <row r="53" spans="1:11" s="74" customFormat="1" outlineLevel="1" x14ac:dyDescent="0.3">
      <c r="A53" s="20"/>
      <c r="B53" s="20" t="s">
        <v>180</v>
      </c>
      <c r="C53" s="89" t="s">
        <v>173</v>
      </c>
      <c r="D53" s="5" t="s">
        <v>55</v>
      </c>
      <c r="E53" s="48">
        <v>1</v>
      </c>
      <c r="F53" s="102"/>
      <c r="G53" s="102"/>
      <c r="H53" s="77">
        <f t="shared" si="2"/>
        <v>0</v>
      </c>
      <c r="I53" s="79">
        <f t="shared" si="3"/>
        <v>0</v>
      </c>
      <c r="J53" s="79">
        <f t="shared" si="4"/>
        <v>0</v>
      </c>
      <c r="K53" s="79">
        <f t="shared" si="5"/>
        <v>0</v>
      </c>
    </row>
    <row r="54" spans="1:11" s="74" customFormat="1" outlineLevel="1" x14ac:dyDescent="0.3">
      <c r="A54" s="20"/>
      <c r="B54" s="20" t="s">
        <v>181</v>
      </c>
      <c r="C54" s="89" t="s">
        <v>174</v>
      </c>
      <c r="D54" s="5" t="s">
        <v>55</v>
      </c>
      <c r="E54" s="48">
        <v>1</v>
      </c>
      <c r="F54" s="102"/>
      <c r="G54" s="102"/>
      <c r="H54" s="77">
        <f t="shared" si="2"/>
        <v>0</v>
      </c>
      <c r="I54" s="79">
        <f t="shared" si="3"/>
        <v>0</v>
      </c>
      <c r="J54" s="79">
        <f t="shared" si="4"/>
        <v>0</v>
      </c>
      <c r="K54" s="79">
        <f t="shared" si="5"/>
        <v>0</v>
      </c>
    </row>
    <row r="55" spans="1:11" s="74" customFormat="1" outlineLevel="1" x14ac:dyDescent="0.3">
      <c r="A55" s="20"/>
      <c r="B55" s="20" t="s">
        <v>182</v>
      </c>
      <c r="C55" s="89" t="s">
        <v>175</v>
      </c>
      <c r="D55" s="5" t="s">
        <v>55</v>
      </c>
      <c r="E55" s="48">
        <v>3</v>
      </c>
      <c r="F55" s="102"/>
      <c r="G55" s="102"/>
      <c r="H55" s="77">
        <f t="shared" si="2"/>
        <v>0</v>
      </c>
      <c r="I55" s="79">
        <f t="shared" si="3"/>
        <v>0</v>
      </c>
      <c r="J55" s="79">
        <f t="shared" si="4"/>
        <v>0</v>
      </c>
      <c r="K55" s="79">
        <f t="shared" si="5"/>
        <v>0</v>
      </c>
    </row>
    <row r="56" spans="1:11" s="74" customFormat="1" outlineLevel="1" x14ac:dyDescent="0.3">
      <c r="A56" s="20"/>
      <c r="B56" s="20" t="s">
        <v>185</v>
      </c>
      <c r="C56" s="89" t="s">
        <v>176</v>
      </c>
      <c r="D56" s="5" t="s">
        <v>55</v>
      </c>
      <c r="E56" s="48">
        <v>1</v>
      </c>
      <c r="F56" s="102"/>
      <c r="G56" s="102"/>
      <c r="H56" s="77">
        <f t="shared" si="2"/>
        <v>0</v>
      </c>
      <c r="I56" s="79">
        <f t="shared" si="3"/>
        <v>0</v>
      </c>
      <c r="J56" s="79">
        <f t="shared" si="4"/>
        <v>0</v>
      </c>
      <c r="K56" s="79">
        <f t="shared" si="5"/>
        <v>0</v>
      </c>
    </row>
    <row r="57" spans="1:11" s="74" customFormat="1" outlineLevel="1" x14ac:dyDescent="0.3">
      <c r="A57" s="20"/>
      <c r="B57" s="20" t="s">
        <v>186</v>
      </c>
      <c r="C57" s="89" t="s">
        <v>183</v>
      </c>
      <c r="D57" s="5" t="s">
        <v>55</v>
      </c>
      <c r="E57" s="48">
        <v>7</v>
      </c>
      <c r="F57" s="102"/>
      <c r="G57" s="102"/>
      <c r="H57" s="77">
        <f t="shared" si="2"/>
        <v>0</v>
      </c>
      <c r="I57" s="79">
        <f t="shared" si="3"/>
        <v>0</v>
      </c>
      <c r="J57" s="79">
        <f t="shared" si="4"/>
        <v>0</v>
      </c>
      <c r="K57" s="79">
        <f t="shared" si="5"/>
        <v>0</v>
      </c>
    </row>
    <row r="58" spans="1:11" s="74" customFormat="1" outlineLevel="1" x14ac:dyDescent="0.3">
      <c r="A58" s="20"/>
      <c r="B58" s="20" t="s">
        <v>192</v>
      </c>
      <c r="C58" s="89" t="s">
        <v>184</v>
      </c>
      <c r="D58" s="5" t="s">
        <v>55</v>
      </c>
      <c r="E58" s="48">
        <v>6</v>
      </c>
      <c r="F58" s="102"/>
      <c r="G58" s="102"/>
      <c r="H58" s="77">
        <f t="shared" si="2"/>
        <v>0</v>
      </c>
      <c r="I58" s="79">
        <f t="shared" si="3"/>
        <v>0</v>
      </c>
      <c r="J58" s="79">
        <f t="shared" si="4"/>
        <v>0</v>
      </c>
      <c r="K58" s="79">
        <f t="shared" si="5"/>
        <v>0</v>
      </c>
    </row>
    <row r="59" spans="1:11" s="74" customFormat="1" outlineLevel="1" x14ac:dyDescent="0.3">
      <c r="A59" s="20"/>
      <c r="B59" s="20" t="s">
        <v>193</v>
      </c>
      <c r="C59" s="89" t="s">
        <v>187</v>
      </c>
      <c r="D59" s="5" t="s">
        <v>55</v>
      </c>
      <c r="E59" s="48">
        <v>2</v>
      </c>
      <c r="F59" s="102"/>
      <c r="G59" s="102"/>
      <c r="H59" s="77">
        <f t="shared" si="2"/>
        <v>0</v>
      </c>
      <c r="I59" s="79">
        <f t="shared" si="3"/>
        <v>0</v>
      </c>
      <c r="J59" s="79">
        <f t="shared" si="4"/>
        <v>0</v>
      </c>
      <c r="K59" s="79">
        <f t="shared" si="5"/>
        <v>0</v>
      </c>
    </row>
    <row r="60" spans="1:11" s="74" customFormat="1" outlineLevel="1" x14ac:dyDescent="0.3">
      <c r="A60" s="20"/>
      <c r="B60" s="20" t="s">
        <v>194</v>
      </c>
      <c r="C60" s="89" t="s">
        <v>188</v>
      </c>
      <c r="D60" s="5" t="s">
        <v>55</v>
      </c>
      <c r="E60" s="48">
        <v>3</v>
      </c>
      <c r="F60" s="102"/>
      <c r="G60" s="102"/>
      <c r="H60" s="77">
        <f t="shared" si="2"/>
        <v>0</v>
      </c>
      <c r="I60" s="79">
        <f t="shared" si="3"/>
        <v>0</v>
      </c>
      <c r="J60" s="79">
        <f t="shared" si="4"/>
        <v>0</v>
      </c>
      <c r="K60" s="79">
        <f t="shared" si="5"/>
        <v>0</v>
      </c>
    </row>
    <row r="61" spans="1:11" s="74" customFormat="1" outlineLevel="1" x14ac:dyDescent="0.3">
      <c r="A61" s="20"/>
      <c r="B61" s="20" t="s">
        <v>195</v>
      </c>
      <c r="C61" s="89" t="s">
        <v>189</v>
      </c>
      <c r="D61" s="5" t="s">
        <v>55</v>
      </c>
      <c r="E61" s="48">
        <v>4</v>
      </c>
      <c r="F61" s="102"/>
      <c r="G61" s="102"/>
      <c r="H61" s="77">
        <f t="shared" si="2"/>
        <v>0</v>
      </c>
      <c r="I61" s="79">
        <f t="shared" si="3"/>
        <v>0</v>
      </c>
      <c r="J61" s="79">
        <f t="shared" si="4"/>
        <v>0</v>
      </c>
      <c r="K61" s="79">
        <f t="shared" si="5"/>
        <v>0</v>
      </c>
    </row>
    <row r="62" spans="1:11" s="74" customFormat="1" outlineLevel="1" x14ac:dyDescent="0.3">
      <c r="A62" s="20"/>
      <c r="B62" s="20" t="s">
        <v>196</v>
      </c>
      <c r="C62" s="89" t="s">
        <v>190</v>
      </c>
      <c r="D62" s="5" t="s">
        <v>55</v>
      </c>
      <c r="E62" s="48">
        <v>1</v>
      </c>
      <c r="F62" s="102"/>
      <c r="G62" s="102"/>
      <c r="H62" s="77">
        <f t="shared" si="2"/>
        <v>0</v>
      </c>
      <c r="I62" s="79">
        <f t="shared" si="3"/>
        <v>0</v>
      </c>
      <c r="J62" s="79">
        <f t="shared" si="4"/>
        <v>0</v>
      </c>
      <c r="K62" s="79">
        <f t="shared" si="5"/>
        <v>0</v>
      </c>
    </row>
    <row r="63" spans="1:11" s="74" customFormat="1" outlineLevel="1" x14ac:dyDescent="0.3">
      <c r="A63" s="20"/>
      <c r="B63" s="20" t="s">
        <v>199</v>
      </c>
      <c r="C63" s="89" t="s">
        <v>191</v>
      </c>
      <c r="D63" s="5" t="s">
        <v>55</v>
      </c>
      <c r="E63" s="48">
        <v>1</v>
      </c>
      <c r="F63" s="102"/>
      <c r="G63" s="102"/>
      <c r="H63" s="77">
        <f t="shared" si="2"/>
        <v>0</v>
      </c>
      <c r="I63" s="79">
        <f t="shared" si="3"/>
        <v>0</v>
      </c>
      <c r="J63" s="79">
        <f t="shared" si="4"/>
        <v>0</v>
      </c>
      <c r="K63" s="79">
        <f t="shared" si="5"/>
        <v>0</v>
      </c>
    </row>
    <row r="64" spans="1:11" s="74" customFormat="1" ht="31.2" outlineLevel="1" x14ac:dyDescent="0.3">
      <c r="A64" s="20"/>
      <c r="B64" s="20" t="s">
        <v>200</v>
      </c>
      <c r="C64" s="89" t="s">
        <v>197</v>
      </c>
      <c r="D64" s="5" t="s">
        <v>55</v>
      </c>
      <c r="E64" s="48">
        <v>4</v>
      </c>
      <c r="F64" s="102"/>
      <c r="G64" s="102"/>
      <c r="H64" s="77">
        <f t="shared" si="2"/>
        <v>0</v>
      </c>
      <c r="I64" s="79">
        <f t="shared" si="3"/>
        <v>0</v>
      </c>
      <c r="J64" s="79">
        <f t="shared" si="4"/>
        <v>0</v>
      </c>
      <c r="K64" s="79">
        <f t="shared" si="5"/>
        <v>0</v>
      </c>
    </row>
    <row r="65" spans="1:11" s="74" customFormat="1" ht="31.2" outlineLevel="1" x14ac:dyDescent="0.3">
      <c r="A65" s="20"/>
      <c r="B65" s="20" t="s">
        <v>212</v>
      </c>
      <c r="C65" s="89" t="s">
        <v>198</v>
      </c>
      <c r="D65" s="5" t="s">
        <v>55</v>
      </c>
      <c r="E65" s="48">
        <v>8</v>
      </c>
      <c r="F65" s="102"/>
      <c r="G65" s="102"/>
      <c r="H65" s="77">
        <f t="shared" si="2"/>
        <v>0</v>
      </c>
      <c r="I65" s="79">
        <f t="shared" si="3"/>
        <v>0</v>
      </c>
      <c r="J65" s="79">
        <f t="shared" si="4"/>
        <v>0</v>
      </c>
      <c r="K65" s="79">
        <f t="shared" si="5"/>
        <v>0</v>
      </c>
    </row>
    <row r="66" spans="1:11" s="74" customFormat="1" outlineLevel="1" x14ac:dyDescent="0.3">
      <c r="A66" s="20"/>
      <c r="B66" s="20" t="s">
        <v>213</v>
      </c>
      <c r="C66" s="89" t="s">
        <v>201</v>
      </c>
      <c r="D66" s="5" t="s">
        <v>55</v>
      </c>
      <c r="E66" s="48">
        <v>40</v>
      </c>
      <c r="F66" s="102"/>
      <c r="G66" s="102"/>
      <c r="H66" s="77">
        <f t="shared" si="2"/>
        <v>0</v>
      </c>
      <c r="I66" s="79">
        <f t="shared" si="3"/>
        <v>0</v>
      </c>
      <c r="J66" s="79">
        <f t="shared" si="4"/>
        <v>0</v>
      </c>
      <c r="K66" s="79">
        <f t="shared" si="5"/>
        <v>0</v>
      </c>
    </row>
    <row r="67" spans="1:11" s="74" customFormat="1" outlineLevel="1" x14ac:dyDescent="0.3">
      <c r="A67" s="20"/>
      <c r="B67" s="20" t="s">
        <v>214</v>
      </c>
      <c r="C67" s="89" t="s">
        <v>202</v>
      </c>
      <c r="D67" s="5" t="s">
        <v>55</v>
      </c>
      <c r="E67" s="48">
        <v>42</v>
      </c>
      <c r="F67" s="102"/>
      <c r="G67" s="102"/>
      <c r="H67" s="77">
        <f t="shared" si="2"/>
        <v>0</v>
      </c>
      <c r="I67" s="79">
        <f t="shared" si="3"/>
        <v>0</v>
      </c>
      <c r="J67" s="79">
        <f t="shared" si="4"/>
        <v>0</v>
      </c>
      <c r="K67" s="79">
        <f t="shared" si="5"/>
        <v>0</v>
      </c>
    </row>
    <row r="68" spans="1:11" s="74" customFormat="1" outlineLevel="1" x14ac:dyDescent="0.3">
      <c r="A68" s="20"/>
      <c r="B68" s="20" t="s">
        <v>215</v>
      </c>
      <c r="C68" s="89" t="s">
        <v>203</v>
      </c>
      <c r="D68" s="5" t="s">
        <v>55</v>
      </c>
      <c r="E68" s="48">
        <v>1</v>
      </c>
      <c r="F68" s="102"/>
      <c r="G68" s="102"/>
      <c r="H68" s="77">
        <f t="shared" si="2"/>
        <v>0</v>
      </c>
      <c r="I68" s="79">
        <f t="shared" si="3"/>
        <v>0</v>
      </c>
      <c r="J68" s="79">
        <f t="shared" si="4"/>
        <v>0</v>
      </c>
      <c r="K68" s="79">
        <f t="shared" si="5"/>
        <v>0</v>
      </c>
    </row>
    <row r="69" spans="1:11" s="74" customFormat="1" outlineLevel="1" x14ac:dyDescent="0.3">
      <c r="A69" s="20"/>
      <c r="B69" s="20" t="s">
        <v>216</v>
      </c>
      <c r="C69" s="89" t="s">
        <v>204</v>
      </c>
      <c r="D69" s="5" t="s">
        <v>55</v>
      </c>
      <c r="E69" s="48">
        <v>36</v>
      </c>
      <c r="F69" s="102"/>
      <c r="G69" s="102"/>
      <c r="H69" s="77">
        <f t="shared" si="2"/>
        <v>0</v>
      </c>
      <c r="I69" s="79">
        <f t="shared" si="3"/>
        <v>0</v>
      </c>
      <c r="J69" s="79">
        <f t="shared" si="4"/>
        <v>0</v>
      </c>
      <c r="K69" s="79">
        <f t="shared" si="5"/>
        <v>0</v>
      </c>
    </row>
    <row r="70" spans="1:11" s="74" customFormat="1" outlineLevel="1" x14ac:dyDescent="0.3">
      <c r="A70" s="20"/>
      <c r="B70" s="20" t="s">
        <v>217</v>
      </c>
      <c r="C70" s="89" t="s">
        <v>205</v>
      </c>
      <c r="D70" s="5" t="s">
        <v>55</v>
      </c>
      <c r="E70" s="48">
        <v>1</v>
      </c>
      <c r="F70" s="102"/>
      <c r="G70" s="102"/>
      <c r="H70" s="77">
        <f t="shared" si="2"/>
        <v>0</v>
      </c>
      <c r="I70" s="79">
        <f t="shared" si="3"/>
        <v>0</v>
      </c>
      <c r="J70" s="79">
        <f t="shared" si="4"/>
        <v>0</v>
      </c>
      <c r="K70" s="79">
        <f t="shared" si="5"/>
        <v>0</v>
      </c>
    </row>
    <row r="71" spans="1:11" s="74" customFormat="1" outlineLevel="1" x14ac:dyDescent="0.3">
      <c r="A71" s="20"/>
      <c r="B71" s="20" t="s">
        <v>218</v>
      </c>
      <c r="C71" s="89" t="s">
        <v>207</v>
      </c>
      <c r="D71" s="5" t="s">
        <v>55</v>
      </c>
      <c r="E71" s="48">
        <v>1</v>
      </c>
      <c r="F71" s="102"/>
      <c r="G71" s="102"/>
      <c r="H71" s="77">
        <f t="shared" si="2"/>
        <v>0</v>
      </c>
      <c r="I71" s="79">
        <f t="shared" si="3"/>
        <v>0</v>
      </c>
      <c r="J71" s="79">
        <f t="shared" si="4"/>
        <v>0</v>
      </c>
      <c r="K71" s="79">
        <f t="shared" si="5"/>
        <v>0</v>
      </c>
    </row>
    <row r="72" spans="1:11" s="74" customFormat="1" outlineLevel="1" x14ac:dyDescent="0.3">
      <c r="A72" s="20"/>
      <c r="B72" s="20" t="s">
        <v>219</v>
      </c>
      <c r="C72" s="89" t="s">
        <v>206</v>
      </c>
      <c r="D72" s="5" t="s">
        <v>55</v>
      </c>
      <c r="E72" s="48">
        <v>1</v>
      </c>
      <c r="F72" s="102"/>
      <c r="G72" s="102"/>
      <c r="H72" s="77">
        <f t="shared" si="2"/>
        <v>0</v>
      </c>
      <c r="I72" s="79">
        <f t="shared" si="3"/>
        <v>0</v>
      </c>
      <c r="J72" s="79">
        <f t="shared" si="4"/>
        <v>0</v>
      </c>
      <c r="K72" s="79">
        <f t="shared" si="5"/>
        <v>0</v>
      </c>
    </row>
    <row r="73" spans="1:11" s="74" customFormat="1" outlineLevel="1" x14ac:dyDescent="0.3">
      <c r="A73" s="20"/>
      <c r="B73" s="20" t="s">
        <v>220</v>
      </c>
      <c r="C73" s="89" t="s">
        <v>208</v>
      </c>
      <c r="D73" s="5" t="s">
        <v>55</v>
      </c>
      <c r="E73" s="48">
        <v>2</v>
      </c>
      <c r="F73" s="102"/>
      <c r="G73" s="102"/>
      <c r="H73" s="77">
        <f t="shared" si="2"/>
        <v>0</v>
      </c>
      <c r="I73" s="79">
        <f t="shared" si="3"/>
        <v>0</v>
      </c>
      <c r="J73" s="79">
        <f t="shared" si="4"/>
        <v>0</v>
      </c>
      <c r="K73" s="79">
        <f t="shared" si="5"/>
        <v>0</v>
      </c>
    </row>
    <row r="74" spans="1:11" s="74" customFormat="1" outlineLevel="1" x14ac:dyDescent="0.3">
      <c r="A74" s="20"/>
      <c r="B74" s="20" t="s">
        <v>221</v>
      </c>
      <c r="C74" s="89" t="s">
        <v>209</v>
      </c>
      <c r="D74" s="5" t="s">
        <v>55</v>
      </c>
      <c r="E74" s="48">
        <v>1</v>
      </c>
      <c r="F74" s="102"/>
      <c r="G74" s="102"/>
      <c r="H74" s="77">
        <f t="shared" si="2"/>
        <v>0</v>
      </c>
      <c r="I74" s="79">
        <f t="shared" si="3"/>
        <v>0</v>
      </c>
      <c r="J74" s="79">
        <f t="shared" si="4"/>
        <v>0</v>
      </c>
      <c r="K74" s="79">
        <f t="shared" si="5"/>
        <v>0</v>
      </c>
    </row>
    <row r="75" spans="1:11" s="74" customFormat="1" outlineLevel="1" x14ac:dyDescent="0.3">
      <c r="A75" s="20"/>
      <c r="B75" s="20" t="s">
        <v>222</v>
      </c>
      <c r="C75" s="89" t="s">
        <v>210</v>
      </c>
      <c r="D75" s="5" t="s">
        <v>55</v>
      </c>
      <c r="E75" s="48">
        <v>2</v>
      </c>
      <c r="F75" s="102"/>
      <c r="G75" s="102"/>
      <c r="H75" s="77">
        <f t="shared" si="2"/>
        <v>0</v>
      </c>
      <c r="I75" s="79">
        <f t="shared" si="3"/>
        <v>0</v>
      </c>
      <c r="J75" s="79">
        <f t="shared" si="4"/>
        <v>0</v>
      </c>
      <c r="K75" s="79">
        <f t="shared" si="5"/>
        <v>0</v>
      </c>
    </row>
    <row r="76" spans="1:11" s="74" customFormat="1" outlineLevel="1" x14ac:dyDescent="0.3">
      <c r="A76" s="20"/>
      <c r="B76" s="20" t="s">
        <v>223</v>
      </c>
      <c r="C76" s="89" t="s">
        <v>211</v>
      </c>
      <c r="D76" s="5" t="s">
        <v>55</v>
      </c>
      <c r="E76" s="48">
        <v>1</v>
      </c>
      <c r="F76" s="102"/>
      <c r="G76" s="102"/>
      <c r="H76" s="77">
        <f t="shared" si="2"/>
        <v>0</v>
      </c>
      <c r="I76" s="79">
        <f t="shared" si="3"/>
        <v>0</v>
      </c>
      <c r="J76" s="79">
        <f t="shared" si="4"/>
        <v>0</v>
      </c>
      <c r="K76" s="79">
        <f t="shared" si="5"/>
        <v>0</v>
      </c>
    </row>
    <row r="77" spans="1:11" s="74" customFormat="1" outlineLevel="1" x14ac:dyDescent="0.3">
      <c r="A77" s="20"/>
      <c r="B77" s="20" t="s">
        <v>224</v>
      </c>
      <c r="C77" s="89" t="s">
        <v>225</v>
      </c>
      <c r="D77" s="5" t="s">
        <v>55</v>
      </c>
      <c r="E77" s="48">
        <v>2</v>
      </c>
      <c r="F77" s="102"/>
      <c r="G77" s="102"/>
      <c r="H77" s="77">
        <f t="shared" si="2"/>
        <v>0</v>
      </c>
      <c r="I77" s="79">
        <f t="shared" si="3"/>
        <v>0</v>
      </c>
      <c r="J77" s="79">
        <f t="shared" si="4"/>
        <v>0</v>
      </c>
      <c r="K77" s="79">
        <f t="shared" si="5"/>
        <v>0</v>
      </c>
    </row>
    <row r="78" spans="1:11" s="74" customFormat="1" outlineLevel="1" x14ac:dyDescent="0.3">
      <c r="A78" s="20"/>
      <c r="B78" s="20" t="s">
        <v>229</v>
      </c>
      <c r="C78" s="89" t="s">
        <v>228</v>
      </c>
      <c r="D78" s="5" t="s">
        <v>55</v>
      </c>
      <c r="E78" s="48">
        <v>29</v>
      </c>
      <c r="F78" s="102"/>
      <c r="G78" s="102"/>
      <c r="H78" s="77">
        <f t="shared" si="2"/>
        <v>0</v>
      </c>
      <c r="I78" s="79">
        <f t="shared" si="3"/>
        <v>0</v>
      </c>
      <c r="J78" s="79">
        <f t="shared" si="4"/>
        <v>0</v>
      </c>
      <c r="K78" s="79">
        <f t="shared" si="5"/>
        <v>0</v>
      </c>
    </row>
    <row r="79" spans="1:11" s="74" customFormat="1" outlineLevel="1" x14ac:dyDescent="0.3">
      <c r="A79" s="20"/>
      <c r="B79" s="20" t="s">
        <v>230</v>
      </c>
      <c r="C79" s="89" t="s">
        <v>226</v>
      </c>
      <c r="D79" s="5" t="s">
        <v>55</v>
      </c>
      <c r="E79" s="48">
        <v>3</v>
      </c>
      <c r="F79" s="102"/>
      <c r="G79" s="102"/>
      <c r="H79" s="77">
        <f t="shared" si="2"/>
        <v>0</v>
      </c>
      <c r="I79" s="79">
        <f t="shared" si="3"/>
        <v>0</v>
      </c>
      <c r="J79" s="79">
        <f t="shared" si="4"/>
        <v>0</v>
      </c>
      <c r="K79" s="79">
        <f t="shared" si="5"/>
        <v>0</v>
      </c>
    </row>
    <row r="80" spans="1:11" s="74" customFormat="1" outlineLevel="1" x14ac:dyDescent="0.3">
      <c r="A80" s="20"/>
      <c r="B80" s="20" t="s">
        <v>231</v>
      </c>
      <c r="C80" s="89" t="s">
        <v>227</v>
      </c>
      <c r="D80" s="5" t="s">
        <v>55</v>
      </c>
      <c r="E80" s="48">
        <v>83</v>
      </c>
      <c r="F80" s="102"/>
      <c r="G80" s="102"/>
      <c r="H80" s="77">
        <f t="shared" si="2"/>
        <v>0</v>
      </c>
      <c r="I80" s="79">
        <f t="shared" si="3"/>
        <v>0</v>
      </c>
      <c r="J80" s="79">
        <f t="shared" si="4"/>
        <v>0</v>
      </c>
      <c r="K80" s="79">
        <f t="shared" si="5"/>
        <v>0</v>
      </c>
    </row>
    <row r="81" spans="1:11" s="74" customFormat="1" outlineLevel="1" x14ac:dyDescent="0.3">
      <c r="A81" s="20"/>
      <c r="B81" s="20" t="s">
        <v>232</v>
      </c>
      <c r="C81" s="89" t="s">
        <v>234</v>
      </c>
      <c r="D81" s="5" t="s">
        <v>55</v>
      </c>
      <c r="E81" s="48">
        <v>1</v>
      </c>
      <c r="F81" s="102"/>
      <c r="G81" s="102"/>
      <c r="H81" s="77">
        <f t="shared" si="2"/>
        <v>0</v>
      </c>
      <c r="I81" s="79">
        <f t="shared" si="3"/>
        <v>0</v>
      </c>
      <c r="J81" s="79">
        <f t="shared" si="4"/>
        <v>0</v>
      </c>
      <c r="K81" s="79">
        <f t="shared" si="5"/>
        <v>0</v>
      </c>
    </row>
    <row r="82" spans="1:11" s="74" customFormat="1" outlineLevel="1" x14ac:dyDescent="0.3">
      <c r="A82" s="20"/>
      <c r="B82" s="20" t="s">
        <v>243</v>
      </c>
      <c r="C82" s="89" t="s">
        <v>233</v>
      </c>
      <c r="D82" s="5" t="s">
        <v>55</v>
      </c>
      <c r="E82" s="48">
        <v>30</v>
      </c>
      <c r="F82" s="102"/>
      <c r="G82" s="102"/>
      <c r="H82" s="77">
        <f t="shared" si="2"/>
        <v>0</v>
      </c>
      <c r="I82" s="79">
        <f t="shared" si="3"/>
        <v>0</v>
      </c>
      <c r="J82" s="79">
        <f t="shared" si="4"/>
        <v>0</v>
      </c>
      <c r="K82" s="79">
        <f t="shared" si="5"/>
        <v>0</v>
      </c>
    </row>
    <row r="83" spans="1:11" s="74" customFormat="1" outlineLevel="1" x14ac:dyDescent="0.3">
      <c r="A83" s="20"/>
      <c r="B83" s="20" t="s">
        <v>244</v>
      </c>
      <c r="C83" s="89" t="s">
        <v>235</v>
      </c>
      <c r="D83" s="5" t="s">
        <v>22</v>
      </c>
      <c r="E83" s="48">
        <v>2</v>
      </c>
      <c r="F83" s="102"/>
      <c r="G83" s="102"/>
      <c r="H83" s="77">
        <f t="shared" si="2"/>
        <v>0</v>
      </c>
      <c r="I83" s="79">
        <f t="shared" si="3"/>
        <v>0</v>
      </c>
      <c r="J83" s="79">
        <f t="shared" si="4"/>
        <v>0</v>
      </c>
      <c r="K83" s="79">
        <f t="shared" si="5"/>
        <v>0</v>
      </c>
    </row>
    <row r="84" spans="1:11" s="74" customFormat="1" outlineLevel="1" x14ac:dyDescent="0.3">
      <c r="A84" s="20"/>
      <c r="B84" s="20" t="s">
        <v>245</v>
      </c>
      <c r="C84" s="89" t="s">
        <v>236</v>
      </c>
      <c r="D84" s="5" t="s">
        <v>22</v>
      </c>
      <c r="E84" s="48">
        <v>58</v>
      </c>
      <c r="F84" s="102"/>
      <c r="G84" s="102"/>
      <c r="H84" s="77">
        <f t="shared" si="2"/>
        <v>0</v>
      </c>
      <c r="I84" s="79">
        <f t="shared" si="3"/>
        <v>0</v>
      </c>
      <c r="J84" s="79">
        <f t="shared" si="4"/>
        <v>0</v>
      </c>
      <c r="K84" s="79">
        <f t="shared" si="5"/>
        <v>0</v>
      </c>
    </row>
    <row r="85" spans="1:11" s="74" customFormat="1" outlineLevel="1" x14ac:dyDescent="0.3">
      <c r="A85" s="20"/>
      <c r="B85" s="20" t="s">
        <v>246</v>
      </c>
      <c r="C85" s="89" t="s">
        <v>237</v>
      </c>
      <c r="D85" s="5" t="s">
        <v>22</v>
      </c>
      <c r="E85" s="48">
        <v>45</v>
      </c>
      <c r="F85" s="102"/>
      <c r="G85" s="102"/>
      <c r="H85" s="77">
        <f t="shared" si="2"/>
        <v>0</v>
      </c>
      <c r="I85" s="79">
        <f t="shared" si="3"/>
        <v>0</v>
      </c>
      <c r="J85" s="79">
        <f t="shared" si="4"/>
        <v>0</v>
      </c>
      <c r="K85" s="79">
        <f t="shared" si="5"/>
        <v>0</v>
      </c>
    </row>
    <row r="86" spans="1:11" s="74" customFormat="1" outlineLevel="1" x14ac:dyDescent="0.3">
      <c r="A86" s="20"/>
      <c r="B86" s="20" t="s">
        <v>247</v>
      </c>
      <c r="C86" s="89" t="s">
        <v>238</v>
      </c>
      <c r="D86" s="5" t="s">
        <v>22</v>
      </c>
      <c r="E86" s="48">
        <v>52</v>
      </c>
      <c r="F86" s="102"/>
      <c r="G86" s="102"/>
      <c r="H86" s="77">
        <f t="shared" ref="H86:H149" si="10">SUM(F86:G86)</f>
        <v>0</v>
      </c>
      <c r="I86" s="79">
        <f t="shared" ref="I86:I149" si="11">E86*F86</f>
        <v>0</v>
      </c>
      <c r="J86" s="79">
        <f t="shared" ref="J86:J149" si="12">G86*E86</f>
        <v>0</v>
      </c>
      <c r="K86" s="79">
        <f t="shared" ref="K86:K149" si="13">H86*E86</f>
        <v>0</v>
      </c>
    </row>
    <row r="87" spans="1:11" s="74" customFormat="1" outlineLevel="1" x14ac:dyDescent="0.3">
      <c r="A87" s="20"/>
      <c r="B87" s="20" t="s">
        <v>248</v>
      </c>
      <c r="C87" s="89" t="s">
        <v>239</v>
      </c>
      <c r="D87" s="5" t="s">
        <v>22</v>
      </c>
      <c r="E87" s="48">
        <v>25</v>
      </c>
      <c r="F87" s="102"/>
      <c r="G87" s="102"/>
      <c r="H87" s="77">
        <f t="shared" si="10"/>
        <v>0</v>
      </c>
      <c r="I87" s="79">
        <f t="shared" si="11"/>
        <v>0</v>
      </c>
      <c r="J87" s="79">
        <f t="shared" si="12"/>
        <v>0</v>
      </c>
      <c r="K87" s="79">
        <f t="shared" si="13"/>
        <v>0</v>
      </c>
    </row>
    <row r="88" spans="1:11" s="74" customFormat="1" outlineLevel="1" x14ac:dyDescent="0.3">
      <c r="A88" s="20"/>
      <c r="B88" s="20" t="s">
        <v>249</v>
      </c>
      <c r="C88" s="89" t="s">
        <v>240</v>
      </c>
      <c r="D88" s="5" t="s">
        <v>22</v>
      </c>
      <c r="E88" s="48">
        <v>31</v>
      </c>
      <c r="F88" s="102"/>
      <c r="G88" s="102"/>
      <c r="H88" s="77">
        <f t="shared" si="10"/>
        <v>0</v>
      </c>
      <c r="I88" s="79">
        <f t="shared" si="11"/>
        <v>0</v>
      </c>
      <c r="J88" s="79">
        <f t="shared" si="12"/>
        <v>0</v>
      </c>
      <c r="K88" s="79">
        <f t="shared" si="13"/>
        <v>0</v>
      </c>
    </row>
    <row r="89" spans="1:11" s="74" customFormat="1" outlineLevel="1" x14ac:dyDescent="0.3">
      <c r="A89" s="20"/>
      <c r="B89" s="20" t="s">
        <v>250</v>
      </c>
      <c r="C89" s="89" t="s">
        <v>241</v>
      </c>
      <c r="D89" s="5" t="s">
        <v>22</v>
      </c>
      <c r="E89" s="48">
        <v>35</v>
      </c>
      <c r="F89" s="102"/>
      <c r="G89" s="102"/>
      <c r="H89" s="77">
        <f t="shared" si="10"/>
        <v>0</v>
      </c>
      <c r="I89" s="79">
        <f t="shared" si="11"/>
        <v>0</v>
      </c>
      <c r="J89" s="79">
        <f t="shared" si="12"/>
        <v>0</v>
      </c>
      <c r="K89" s="79">
        <f t="shared" si="13"/>
        <v>0</v>
      </c>
    </row>
    <row r="90" spans="1:11" s="74" customFormat="1" outlineLevel="1" x14ac:dyDescent="0.3">
      <c r="A90" s="20"/>
      <c r="B90" s="20" t="s">
        <v>255</v>
      </c>
      <c r="C90" s="89" t="s">
        <v>242</v>
      </c>
      <c r="D90" s="5" t="s">
        <v>22</v>
      </c>
      <c r="E90" s="48">
        <v>22</v>
      </c>
      <c r="F90" s="102"/>
      <c r="G90" s="102"/>
      <c r="H90" s="77">
        <f t="shared" si="10"/>
        <v>0</v>
      </c>
      <c r="I90" s="79">
        <f t="shared" si="11"/>
        <v>0</v>
      </c>
      <c r="J90" s="79">
        <f t="shared" si="12"/>
        <v>0</v>
      </c>
      <c r="K90" s="79">
        <f t="shared" si="13"/>
        <v>0</v>
      </c>
    </row>
    <row r="91" spans="1:11" s="74" customFormat="1" outlineLevel="1" x14ac:dyDescent="0.3">
      <c r="A91" s="20"/>
      <c r="B91" s="20" t="s">
        <v>256</v>
      </c>
      <c r="C91" s="89" t="s">
        <v>251</v>
      </c>
      <c r="D91" s="5" t="s">
        <v>22</v>
      </c>
      <c r="E91" s="48">
        <v>16</v>
      </c>
      <c r="F91" s="102"/>
      <c r="G91" s="102"/>
      <c r="H91" s="77">
        <f t="shared" si="10"/>
        <v>0</v>
      </c>
      <c r="I91" s="79">
        <f t="shared" si="11"/>
        <v>0</v>
      </c>
      <c r="J91" s="79">
        <f t="shared" si="12"/>
        <v>0</v>
      </c>
      <c r="K91" s="79">
        <f t="shared" si="13"/>
        <v>0</v>
      </c>
    </row>
    <row r="92" spans="1:11" s="74" customFormat="1" outlineLevel="1" x14ac:dyDescent="0.3">
      <c r="A92" s="20"/>
      <c r="B92" s="20" t="s">
        <v>257</v>
      </c>
      <c r="C92" s="89" t="s">
        <v>252</v>
      </c>
      <c r="D92" s="5" t="s">
        <v>22</v>
      </c>
      <c r="E92" s="48">
        <v>67</v>
      </c>
      <c r="F92" s="102"/>
      <c r="G92" s="102"/>
      <c r="H92" s="77">
        <f t="shared" si="10"/>
        <v>0</v>
      </c>
      <c r="I92" s="79">
        <f t="shared" si="11"/>
        <v>0</v>
      </c>
      <c r="J92" s="79">
        <f t="shared" si="12"/>
        <v>0</v>
      </c>
      <c r="K92" s="79">
        <f t="shared" si="13"/>
        <v>0</v>
      </c>
    </row>
    <row r="93" spans="1:11" s="74" customFormat="1" outlineLevel="1" x14ac:dyDescent="0.3">
      <c r="A93" s="20"/>
      <c r="B93" s="20" t="s">
        <v>258</v>
      </c>
      <c r="C93" s="89" t="s">
        <v>253</v>
      </c>
      <c r="D93" s="5" t="s">
        <v>22</v>
      </c>
      <c r="E93" s="48">
        <v>15</v>
      </c>
      <c r="F93" s="102"/>
      <c r="G93" s="102"/>
      <c r="H93" s="77">
        <f t="shared" si="10"/>
        <v>0</v>
      </c>
      <c r="I93" s="79">
        <f t="shared" si="11"/>
        <v>0</v>
      </c>
      <c r="J93" s="79">
        <f t="shared" si="12"/>
        <v>0</v>
      </c>
      <c r="K93" s="79">
        <f t="shared" si="13"/>
        <v>0</v>
      </c>
    </row>
    <row r="94" spans="1:11" s="74" customFormat="1" outlineLevel="1" x14ac:dyDescent="0.3">
      <c r="A94" s="20"/>
      <c r="B94" s="20" t="s">
        <v>264</v>
      </c>
      <c r="C94" s="89" t="s">
        <v>254</v>
      </c>
      <c r="D94" s="5" t="s">
        <v>22</v>
      </c>
      <c r="E94" s="48">
        <v>18</v>
      </c>
      <c r="F94" s="102"/>
      <c r="G94" s="102"/>
      <c r="H94" s="77">
        <f t="shared" si="10"/>
        <v>0</v>
      </c>
      <c r="I94" s="79">
        <f t="shared" si="11"/>
        <v>0</v>
      </c>
      <c r="J94" s="79">
        <f t="shared" si="12"/>
        <v>0</v>
      </c>
      <c r="K94" s="79">
        <f t="shared" si="13"/>
        <v>0</v>
      </c>
    </row>
    <row r="95" spans="1:11" s="74" customFormat="1" ht="31.2" outlineLevel="1" x14ac:dyDescent="0.3">
      <c r="A95" s="20"/>
      <c r="B95" s="20" t="s">
        <v>265</v>
      </c>
      <c r="C95" s="89" t="s">
        <v>259</v>
      </c>
      <c r="D95" s="5" t="s">
        <v>22</v>
      </c>
      <c r="E95" s="48">
        <v>27</v>
      </c>
      <c r="F95" s="102"/>
      <c r="G95" s="102"/>
      <c r="H95" s="77">
        <f t="shared" si="10"/>
        <v>0</v>
      </c>
      <c r="I95" s="79">
        <f t="shared" si="11"/>
        <v>0</v>
      </c>
      <c r="J95" s="79">
        <f t="shared" si="12"/>
        <v>0</v>
      </c>
      <c r="K95" s="79">
        <f t="shared" si="13"/>
        <v>0</v>
      </c>
    </row>
    <row r="96" spans="1:11" s="74" customFormat="1" ht="31.2" outlineLevel="1" x14ac:dyDescent="0.3">
      <c r="A96" s="20"/>
      <c r="B96" s="20" t="s">
        <v>266</v>
      </c>
      <c r="C96" s="89" t="s">
        <v>260</v>
      </c>
      <c r="D96" s="5" t="s">
        <v>22</v>
      </c>
      <c r="E96" s="48">
        <v>10</v>
      </c>
      <c r="F96" s="102"/>
      <c r="G96" s="102"/>
      <c r="H96" s="77">
        <f t="shared" si="10"/>
        <v>0</v>
      </c>
      <c r="I96" s="79">
        <f t="shared" si="11"/>
        <v>0</v>
      </c>
      <c r="J96" s="79">
        <f t="shared" si="12"/>
        <v>0</v>
      </c>
      <c r="K96" s="79">
        <f t="shared" si="13"/>
        <v>0</v>
      </c>
    </row>
    <row r="97" spans="1:11" s="74" customFormat="1" ht="31.2" outlineLevel="1" x14ac:dyDescent="0.3">
      <c r="A97" s="20"/>
      <c r="B97" s="20" t="s">
        <v>267</v>
      </c>
      <c r="C97" s="89" t="s">
        <v>261</v>
      </c>
      <c r="D97" s="5" t="s">
        <v>22</v>
      </c>
      <c r="E97" s="48">
        <v>7</v>
      </c>
      <c r="F97" s="102"/>
      <c r="G97" s="102"/>
      <c r="H97" s="77">
        <f t="shared" si="10"/>
        <v>0</v>
      </c>
      <c r="I97" s="79">
        <f t="shared" si="11"/>
        <v>0</v>
      </c>
      <c r="J97" s="79">
        <f t="shared" si="12"/>
        <v>0</v>
      </c>
      <c r="K97" s="79">
        <f t="shared" si="13"/>
        <v>0</v>
      </c>
    </row>
    <row r="98" spans="1:11" s="74" customFormat="1" ht="31.2" outlineLevel="1" x14ac:dyDescent="0.3">
      <c r="A98" s="20"/>
      <c r="B98" s="20" t="s">
        <v>268</v>
      </c>
      <c r="C98" s="89" t="s">
        <v>262</v>
      </c>
      <c r="D98" s="5" t="s">
        <v>22</v>
      </c>
      <c r="E98" s="48">
        <v>5</v>
      </c>
      <c r="F98" s="102"/>
      <c r="G98" s="102"/>
      <c r="H98" s="77">
        <f t="shared" si="10"/>
        <v>0</v>
      </c>
      <c r="I98" s="79">
        <f t="shared" si="11"/>
        <v>0</v>
      </c>
      <c r="J98" s="79">
        <f t="shared" si="12"/>
        <v>0</v>
      </c>
      <c r="K98" s="79">
        <f t="shared" si="13"/>
        <v>0</v>
      </c>
    </row>
    <row r="99" spans="1:11" s="74" customFormat="1" ht="31.2" outlineLevel="1" x14ac:dyDescent="0.3">
      <c r="A99" s="20"/>
      <c r="B99" s="20" t="s">
        <v>271</v>
      </c>
      <c r="C99" s="89" t="s">
        <v>263</v>
      </c>
      <c r="D99" s="5" t="s">
        <v>22</v>
      </c>
      <c r="E99" s="48">
        <v>2</v>
      </c>
      <c r="F99" s="102"/>
      <c r="G99" s="102"/>
      <c r="H99" s="77">
        <f t="shared" si="10"/>
        <v>0</v>
      </c>
      <c r="I99" s="79">
        <f t="shared" si="11"/>
        <v>0</v>
      </c>
      <c r="J99" s="79">
        <f t="shared" si="12"/>
        <v>0</v>
      </c>
      <c r="K99" s="79">
        <f t="shared" si="13"/>
        <v>0</v>
      </c>
    </row>
    <row r="100" spans="1:11" s="74" customFormat="1" outlineLevel="1" x14ac:dyDescent="0.3">
      <c r="A100" s="20"/>
      <c r="B100" s="20" t="s">
        <v>272</v>
      </c>
      <c r="C100" s="89" t="s">
        <v>269</v>
      </c>
      <c r="D100" s="5" t="s">
        <v>22</v>
      </c>
      <c r="E100" s="48">
        <v>6</v>
      </c>
      <c r="F100" s="102"/>
      <c r="G100" s="102"/>
      <c r="H100" s="77">
        <f t="shared" si="10"/>
        <v>0</v>
      </c>
      <c r="I100" s="79">
        <f t="shared" si="11"/>
        <v>0</v>
      </c>
      <c r="J100" s="79">
        <f t="shared" si="12"/>
        <v>0</v>
      </c>
      <c r="K100" s="79">
        <f t="shared" si="13"/>
        <v>0</v>
      </c>
    </row>
    <row r="101" spans="1:11" s="74" customFormat="1" outlineLevel="1" x14ac:dyDescent="0.3">
      <c r="A101" s="20"/>
      <c r="B101" s="20" t="s">
        <v>291</v>
      </c>
      <c r="C101" s="89" t="s">
        <v>270</v>
      </c>
      <c r="D101" s="5" t="s">
        <v>22</v>
      </c>
      <c r="E101" s="48">
        <v>6</v>
      </c>
      <c r="F101" s="102"/>
      <c r="G101" s="102"/>
      <c r="H101" s="77">
        <f t="shared" si="10"/>
        <v>0</v>
      </c>
      <c r="I101" s="79">
        <f t="shared" si="11"/>
        <v>0</v>
      </c>
      <c r="J101" s="79">
        <f t="shared" si="12"/>
        <v>0</v>
      </c>
      <c r="K101" s="79">
        <f t="shared" si="13"/>
        <v>0</v>
      </c>
    </row>
    <row r="102" spans="1:11" s="74" customFormat="1" outlineLevel="1" x14ac:dyDescent="0.3">
      <c r="A102" s="20"/>
      <c r="B102" s="20" t="s">
        <v>292</v>
      </c>
      <c r="C102" s="89" t="s">
        <v>273</v>
      </c>
      <c r="D102" s="5" t="s">
        <v>55</v>
      </c>
      <c r="E102" s="48">
        <v>1</v>
      </c>
      <c r="F102" s="102"/>
      <c r="G102" s="102"/>
      <c r="H102" s="77">
        <f t="shared" si="10"/>
        <v>0</v>
      </c>
      <c r="I102" s="79">
        <f t="shared" si="11"/>
        <v>0</v>
      </c>
      <c r="J102" s="79">
        <f t="shared" si="12"/>
        <v>0</v>
      </c>
      <c r="K102" s="79">
        <f t="shared" si="13"/>
        <v>0</v>
      </c>
    </row>
    <row r="103" spans="1:11" s="74" customFormat="1" outlineLevel="1" x14ac:dyDescent="0.3">
      <c r="A103" s="20"/>
      <c r="B103" s="20" t="s">
        <v>293</v>
      </c>
      <c r="C103" s="89" t="s">
        <v>274</v>
      </c>
      <c r="D103" s="5" t="s">
        <v>55</v>
      </c>
      <c r="E103" s="48">
        <v>30</v>
      </c>
      <c r="F103" s="102"/>
      <c r="G103" s="102"/>
      <c r="H103" s="77">
        <f t="shared" si="10"/>
        <v>0</v>
      </c>
      <c r="I103" s="79">
        <f t="shared" si="11"/>
        <v>0</v>
      </c>
      <c r="J103" s="79">
        <f t="shared" si="12"/>
        <v>0</v>
      </c>
      <c r="K103" s="79">
        <f t="shared" si="13"/>
        <v>0</v>
      </c>
    </row>
    <row r="104" spans="1:11" s="74" customFormat="1" outlineLevel="1" x14ac:dyDescent="0.3">
      <c r="A104" s="20"/>
      <c r="B104" s="20" t="s">
        <v>294</v>
      </c>
      <c r="C104" s="89" t="s">
        <v>275</v>
      </c>
      <c r="D104" s="5" t="s">
        <v>55</v>
      </c>
      <c r="E104" s="48">
        <v>30</v>
      </c>
      <c r="F104" s="102"/>
      <c r="G104" s="102"/>
      <c r="H104" s="77">
        <f t="shared" si="10"/>
        <v>0</v>
      </c>
      <c r="I104" s="79">
        <f t="shared" si="11"/>
        <v>0</v>
      </c>
      <c r="J104" s="79">
        <f t="shared" si="12"/>
        <v>0</v>
      </c>
      <c r="K104" s="79">
        <f t="shared" si="13"/>
        <v>0</v>
      </c>
    </row>
    <row r="105" spans="1:11" s="74" customFormat="1" outlineLevel="1" x14ac:dyDescent="0.3">
      <c r="A105" s="20"/>
      <c r="B105" s="20" t="s">
        <v>295</v>
      </c>
      <c r="C105" s="89" t="s">
        <v>276</v>
      </c>
      <c r="D105" s="5" t="s">
        <v>55</v>
      </c>
      <c r="E105" s="48">
        <v>22</v>
      </c>
      <c r="F105" s="102"/>
      <c r="G105" s="102"/>
      <c r="H105" s="77">
        <f t="shared" si="10"/>
        <v>0</v>
      </c>
      <c r="I105" s="79">
        <f t="shared" si="11"/>
        <v>0</v>
      </c>
      <c r="J105" s="79">
        <f t="shared" si="12"/>
        <v>0</v>
      </c>
      <c r="K105" s="79">
        <f t="shared" si="13"/>
        <v>0</v>
      </c>
    </row>
    <row r="106" spans="1:11" s="74" customFormat="1" outlineLevel="1" x14ac:dyDescent="0.3">
      <c r="A106" s="20"/>
      <c r="B106" s="20" t="s">
        <v>296</v>
      </c>
      <c r="C106" s="89" t="s">
        <v>277</v>
      </c>
      <c r="D106" s="5" t="s">
        <v>55</v>
      </c>
      <c r="E106" s="48">
        <v>14</v>
      </c>
      <c r="F106" s="102"/>
      <c r="G106" s="102"/>
      <c r="H106" s="77">
        <f t="shared" si="10"/>
        <v>0</v>
      </c>
      <c r="I106" s="79">
        <f t="shared" si="11"/>
        <v>0</v>
      </c>
      <c r="J106" s="79">
        <f t="shared" si="12"/>
        <v>0</v>
      </c>
      <c r="K106" s="79">
        <f t="shared" si="13"/>
        <v>0</v>
      </c>
    </row>
    <row r="107" spans="1:11" s="74" customFormat="1" outlineLevel="1" x14ac:dyDescent="0.3">
      <c r="A107" s="20"/>
      <c r="B107" s="20" t="s">
        <v>297</v>
      </c>
      <c r="C107" s="89" t="s">
        <v>278</v>
      </c>
      <c r="D107" s="5" t="s">
        <v>55</v>
      </c>
      <c r="E107" s="48">
        <v>16</v>
      </c>
      <c r="F107" s="102"/>
      <c r="G107" s="102"/>
      <c r="H107" s="77">
        <f t="shared" si="10"/>
        <v>0</v>
      </c>
      <c r="I107" s="79">
        <f t="shared" si="11"/>
        <v>0</v>
      </c>
      <c r="J107" s="79">
        <f t="shared" si="12"/>
        <v>0</v>
      </c>
      <c r="K107" s="79">
        <f t="shared" si="13"/>
        <v>0</v>
      </c>
    </row>
    <row r="108" spans="1:11" s="74" customFormat="1" outlineLevel="1" x14ac:dyDescent="0.3">
      <c r="A108" s="20"/>
      <c r="B108" s="20" t="s">
        <v>298</v>
      </c>
      <c r="C108" s="89" t="s">
        <v>279</v>
      </c>
      <c r="D108" s="5" t="s">
        <v>55</v>
      </c>
      <c r="E108" s="48">
        <v>28</v>
      </c>
      <c r="F108" s="102"/>
      <c r="G108" s="102"/>
      <c r="H108" s="77">
        <f t="shared" si="10"/>
        <v>0</v>
      </c>
      <c r="I108" s="79">
        <f t="shared" si="11"/>
        <v>0</v>
      </c>
      <c r="J108" s="79">
        <f t="shared" si="12"/>
        <v>0</v>
      </c>
      <c r="K108" s="79">
        <f t="shared" si="13"/>
        <v>0</v>
      </c>
    </row>
    <row r="109" spans="1:11" s="74" customFormat="1" outlineLevel="1" x14ac:dyDescent="0.3">
      <c r="A109" s="20"/>
      <c r="B109" s="20" t="s">
        <v>299</v>
      </c>
      <c r="C109" s="89" t="s">
        <v>280</v>
      </c>
      <c r="D109" s="5" t="s">
        <v>55</v>
      </c>
      <c r="E109" s="48">
        <v>12</v>
      </c>
      <c r="F109" s="102"/>
      <c r="G109" s="102"/>
      <c r="H109" s="77">
        <f t="shared" si="10"/>
        <v>0</v>
      </c>
      <c r="I109" s="79">
        <f t="shared" si="11"/>
        <v>0</v>
      </c>
      <c r="J109" s="79">
        <f t="shared" si="12"/>
        <v>0</v>
      </c>
      <c r="K109" s="79">
        <f t="shared" si="13"/>
        <v>0</v>
      </c>
    </row>
    <row r="110" spans="1:11" s="74" customFormat="1" outlineLevel="1" x14ac:dyDescent="0.3">
      <c r="A110" s="20"/>
      <c r="B110" s="20" t="s">
        <v>300</v>
      </c>
      <c r="C110" s="89" t="s">
        <v>281</v>
      </c>
      <c r="D110" s="5" t="s">
        <v>55</v>
      </c>
      <c r="E110" s="48">
        <v>6</v>
      </c>
      <c r="F110" s="102"/>
      <c r="G110" s="102"/>
      <c r="H110" s="77">
        <f t="shared" si="10"/>
        <v>0</v>
      </c>
      <c r="I110" s="79">
        <f t="shared" si="11"/>
        <v>0</v>
      </c>
      <c r="J110" s="79">
        <f t="shared" si="12"/>
        <v>0</v>
      </c>
      <c r="K110" s="79">
        <f t="shared" si="13"/>
        <v>0</v>
      </c>
    </row>
    <row r="111" spans="1:11" s="74" customFormat="1" outlineLevel="1" x14ac:dyDescent="0.3">
      <c r="A111" s="20"/>
      <c r="B111" s="20" t="s">
        <v>301</v>
      </c>
      <c r="C111" s="89" t="s">
        <v>282</v>
      </c>
      <c r="D111" s="5" t="s">
        <v>55</v>
      </c>
      <c r="E111" s="48">
        <v>30</v>
      </c>
      <c r="F111" s="102"/>
      <c r="G111" s="102"/>
      <c r="H111" s="77">
        <f t="shared" si="10"/>
        <v>0</v>
      </c>
      <c r="I111" s="79">
        <f t="shared" si="11"/>
        <v>0</v>
      </c>
      <c r="J111" s="79">
        <f t="shared" si="12"/>
        <v>0</v>
      </c>
      <c r="K111" s="79">
        <f t="shared" si="13"/>
        <v>0</v>
      </c>
    </row>
    <row r="112" spans="1:11" s="74" customFormat="1" outlineLevel="1" x14ac:dyDescent="0.3">
      <c r="A112" s="20"/>
      <c r="B112" s="20" t="s">
        <v>302</v>
      </c>
      <c r="C112" s="89" t="s">
        <v>283</v>
      </c>
      <c r="D112" s="5" t="s">
        <v>55</v>
      </c>
      <c r="E112" s="48">
        <v>16</v>
      </c>
      <c r="F112" s="102"/>
      <c r="G112" s="102"/>
      <c r="H112" s="77">
        <f t="shared" si="10"/>
        <v>0</v>
      </c>
      <c r="I112" s="79">
        <f t="shared" si="11"/>
        <v>0</v>
      </c>
      <c r="J112" s="79">
        <f t="shared" si="12"/>
        <v>0</v>
      </c>
      <c r="K112" s="79">
        <f t="shared" si="13"/>
        <v>0</v>
      </c>
    </row>
    <row r="113" spans="1:11" s="74" customFormat="1" outlineLevel="1" x14ac:dyDescent="0.3">
      <c r="A113" s="20"/>
      <c r="B113" s="20" t="s">
        <v>303</v>
      </c>
      <c r="C113" s="89" t="s">
        <v>284</v>
      </c>
      <c r="D113" s="5" t="s">
        <v>55</v>
      </c>
      <c r="E113" s="48">
        <v>2</v>
      </c>
      <c r="F113" s="102"/>
      <c r="G113" s="102"/>
      <c r="H113" s="77">
        <f t="shared" si="10"/>
        <v>0</v>
      </c>
      <c r="I113" s="79">
        <f t="shared" si="11"/>
        <v>0</v>
      </c>
      <c r="J113" s="79">
        <f t="shared" si="12"/>
        <v>0</v>
      </c>
      <c r="K113" s="79">
        <f t="shared" si="13"/>
        <v>0</v>
      </c>
    </row>
    <row r="114" spans="1:11" s="74" customFormat="1" outlineLevel="1" x14ac:dyDescent="0.3">
      <c r="A114" s="20"/>
      <c r="B114" s="20" t="s">
        <v>304</v>
      </c>
      <c r="C114" s="89" t="s">
        <v>285</v>
      </c>
      <c r="D114" s="5" t="s">
        <v>55</v>
      </c>
      <c r="E114" s="48">
        <v>18</v>
      </c>
      <c r="F114" s="102"/>
      <c r="G114" s="102"/>
      <c r="H114" s="77">
        <f t="shared" si="10"/>
        <v>0</v>
      </c>
      <c r="I114" s="79">
        <f t="shared" si="11"/>
        <v>0</v>
      </c>
      <c r="J114" s="79">
        <f t="shared" si="12"/>
        <v>0</v>
      </c>
      <c r="K114" s="79">
        <f t="shared" si="13"/>
        <v>0</v>
      </c>
    </row>
    <row r="115" spans="1:11" s="74" customFormat="1" outlineLevel="1" x14ac:dyDescent="0.3">
      <c r="A115" s="20"/>
      <c r="B115" s="20" t="s">
        <v>305</v>
      </c>
      <c r="C115" s="89" t="s">
        <v>286</v>
      </c>
      <c r="D115" s="5" t="s">
        <v>55</v>
      </c>
      <c r="E115" s="48">
        <v>9</v>
      </c>
      <c r="F115" s="102"/>
      <c r="G115" s="102"/>
      <c r="H115" s="77">
        <f t="shared" si="10"/>
        <v>0</v>
      </c>
      <c r="I115" s="79">
        <f t="shared" si="11"/>
        <v>0</v>
      </c>
      <c r="J115" s="79">
        <f t="shared" si="12"/>
        <v>0</v>
      </c>
      <c r="K115" s="79">
        <f t="shared" si="13"/>
        <v>0</v>
      </c>
    </row>
    <row r="116" spans="1:11" s="74" customFormat="1" outlineLevel="1" x14ac:dyDescent="0.3">
      <c r="A116" s="20"/>
      <c r="B116" s="20" t="s">
        <v>306</v>
      </c>
      <c r="C116" s="89" t="s">
        <v>287</v>
      </c>
      <c r="D116" s="5" t="s">
        <v>55</v>
      </c>
      <c r="E116" s="48">
        <v>6</v>
      </c>
      <c r="F116" s="102"/>
      <c r="G116" s="102"/>
      <c r="H116" s="77">
        <f t="shared" si="10"/>
        <v>0</v>
      </c>
      <c r="I116" s="79">
        <f t="shared" si="11"/>
        <v>0</v>
      </c>
      <c r="J116" s="79">
        <f t="shared" si="12"/>
        <v>0</v>
      </c>
      <c r="K116" s="79">
        <f t="shared" si="13"/>
        <v>0</v>
      </c>
    </row>
    <row r="117" spans="1:11" s="74" customFormat="1" outlineLevel="1" x14ac:dyDescent="0.3">
      <c r="A117" s="20"/>
      <c r="B117" s="20" t="s">
        <v>307</v>
      </c>
      <c r="C117" s="89" t="s">
        <v>288</v>
      </c>
      <c r="D117" s="5" t="s">
        <v>55</v>
      </c>
      <c r="E117" s="48">
        <v>6</v>
      </c>
      <c r="F117" s="102"/>
      <c r="G117" s="102"/>
      <c r="H117" s="77">
        <f t="shared" si="10"/>
        <v>0</v>
      </c>
      <c r="I117" s="79">
        <f t="shared" si="11"/>
        <v>0</v>
      </c>
      <c r="J117" s="79">
        <f t="shared" si="12"/>
        <v>0</v>
      </c>
      <c r="K117" s="79">
        <f t="shared" si="13"/>
        <v>0</v>
      </c>
    </row>
    <row r="118" spans="1:11" s="74" customFormat="1" outlineLevel="1" x14ac:dyDescent="0.3">
      <c r="A118" s="20"/>
      <c r="B118" s="20" t="s">
        <v>308</v>
      </c>
      <c r="C118" s="89" t="s">
        <v>289</v>
      </c>
      <c r="D118" s="5" t="s">
        <v>55</v>
      </c>
      <c r="E118" s="48">
        <v>4</v>
      </c>
      <c r="F118" s="102"/>
      <c r="G118" s="102"/>
      <c r="H118" s="77">
        <f t="shared" si="10"/>
        <v>0</v>
      </c>
      <c r="I118" s="79">
        <f t="shared" si="11"/>
        <v>0</v>
      </c>
      <c r="J118" s="79">
        <f t="shared" si="12"/>
        <v>0</v>
      </c>
      <c r="K118" s="79">
        <f t="shared" si="13"/>
        <v>0</v>
      </c>
    </row>
    <row r="119" spans="1:11" s="74" customFormat="1" outlineLevel="1" x14ac:dyDescent="0.3">
      <c r="A119" s="20"/>
      <c r="B119" s="20" t="s">
        <v>339</v>
      </c>
      <c r="C119" s="89" t="s">
        <v>290</v>
      </c>
      <c r="D119" s="5" t="s">
        <v>55</v>
      </c>
      <c r="E119" s="48">
        <v>3</v>
      </c>
      <c r="F119" s="102"/>
      <c r="G119" s="102"/>
      <c r="H119" s="77">
        <f t="shared" si="10"/>
        <v>0</v>
      </c>
      <c r="I119" s="79">
        <f t="shared" si="11"/>
        <v>0</v>
      </c>
      <c r="J119" s="79">
        <f t="shared" si="12"/>
        <v>0</v>
      </c>
      <c r="K119" s="79">
        <f t="shared" si="13"/>
        <v>0</v>
      </c>
    </row>
    <row r="120" spans="1:11" s="74" customFormat="1" outlineLevel="1" x14ac:dyDescent="0.3">
      <c r="A120" s="20"/>
      <c r="B120" s="20" t="s">
        <v>340</v>
      </c>
      <c r="C120" s="89" t="s">
        <v>309</v>
      </c>
      <c r="D120" s="5" t="s">
        <v>55</v>
      </c>
      <c r="E120" s="48">
        <v>4</v>
      </c>
      <c r="F120" s="102"/>
      <c r="G120" s="102"/>
      <c r="H120" s="77">
        <f t="shared" si="10"/>
        <v>0</v>
      </c>
      <c r="I120" s="79">
        <f t="shared" si="11"/>
        <v>0</v>
      </c>
      <c r="J120" s="79">
        <f t="shared" si="12"/>
        <v>0</v>
      </c>
      <c r="K120" s="79">
        <f t="shared" si="13"/>
        <v>0</v>
      </c>
    </row>
    <row r="121" spans="1:11" s="74" customFormat="1" outlineLevel="1" x14ac:dyDescent="0.3">
      <c r="A121" s="20"/>
      <c r="B121" s="20" t="s">
        <v>341</v>
      </c>
      <c r="C121" s="89" t="s">
        <v>310</v>
      </c>
      <c r="D121" s="5" t="s">
        <v>55</v>
      </c>
      <c r="E121" s="48">
        <v>17</v>
      </c>
      <c r="F121" s="102"/>
      <c r="G121" s="102"/>
      <c r="H121" s="77">
        <f t="shared" si="10"/>
        <v>0</v>
      </c>
      <c r="I121" s="79">
        <f t="shared" si="11"/>
        <v>0</v>
      </c>
      <c r="J121" s="79">
        <f t="shared" si="12"/>
        <v>0</v>
      </c>
      <c r="K121" s="79">
        <f t="shared" si="13"/>
        <v>0</v>
      </c>
    </row>
    <row r="122" spans="1:11" s="74" customFormat="1" outlineLevel="1" x14ac:dyDescent="0.3">
      <c r="A122" s="20"/>
      <c r="B122" s="20" t="s">
        <v>342</v>
      </c>
      <c r="C122" s="89" t="s">
        <v>311</v>
      </c>
      <c r="D122" s="5" t="s">
        <v>55</v>
      </c>
      <c r="E122" s="48">
        <v>4</v>
      </c>
      <c r="F122" s="102"/>
      <c r="G122" s="102"/>
      <c r="H122" s="77">
        <f t="shared" si="10"/>
        <v>0</v>
      </c>
      <c r="I122" s="79">
        <f t="shared" si="11"/>
        <v>0</v>
      </c>
      <c r="J122" s="79">
        <f t="shared" si="12"/>
        <v>0</v>
      </c>
      <c r="K122" s="79">
        <f t="shared" si="13"/>
        <v>0</v>
      </c>
    </row>
    <row r="123" spans="1:11" s="74" customFormat="1" outlineLevel="1" x14ac:dyDescent="0.3">
      <c r="A123" s="20"/>
      <c r="B123" s="20" t="s">
        <v>343</v>
      </c>
      <c r="C123" s="89" t="s">
        <v>312</v>
      </c>
      <c r="D123" s="5" t="s">
        <v>55</v>
      </c>
      <c r="E123" s="48">
        <v>4</v>
      </c>
      <c r="F123" s="102"/>
      <c r="G123" s="102"/>
      <c r="H123" s="77">
        <f t="shared" si="10"/>
        <v>0</v>
      </c>
      <c r="I123" s="79">
        <f t="shared" si="11"/>
        <v>0</v>
      </c>
      <c r="J123" s="79">
        <f t="shared" si="12"/>
        <v>0</v>
      </c>
      <c r="K123" s="79">
        <f t="shared" si="13"/>
        <v>0</v>
      </c>
    </row>
    <row r="124" spans="1:11" s="74" customFormat="1" outlineLevel="1" x14ac:dyDescent="0.3">
      <c r="A124" s="20"/>
      <c r="B124" s="20" t="s">
        <v>344</v>
      </c>
      <c r="C124" s="89" t="s">
        <v>313</v>
      </c>
      <c r="D124" s="5" t="s">
        <v>55</v>
      </c>
      <c r="E124" s="48">
        <v>9</v>
      </c>
      <c r="F124" s="102"/>
      <c r="G124" s="102"/>
      <c r="H124" s="77">
        <f t="shared" si="10"/>
        <v>0</v>
      </c>
      <c r="I124" s="79">
        <f t="shared" si="11"/>
        <v>0</v>
      </c>
      <c r="J124" s="79">
        <f t="shared" si="12"/>
        <v>0</v>
      </c>
      <c r="K124" s="79">
        <f t="shared" si="13"/>
        <v>0</v>
      </c>
    </row>
    <row r="125" spans="1:11" s="74" customFormat="1" outlineLevel="1" x14ac:dyDescent="0.3">
      <c r="A125" s="20"/>
      <c r="B125" s="20" t="s">
        <v>345</v>
      </c>
      <c r="C125" s="89" t="s">
        <v>314</v>
      </c>
      <c r="D125" s="5" t="s">
        <v>55</v>
      </c>
      <c r="E125" s="48">
        <v>3</v>
      </c>
      <c r="F125" s="102"/>
      <c r="G125" s="102"/>
      <c r="H125" s="77">
        <f t="shared" si="10"/>
        <v>0</v>
      </c>
      <c r="I125" s="79">
        <f t="shared" si="11"/>
        <v>0</v>
      </c>
      <c r="J125" s="79">
        <f t="shared" si="12"/>
        <v>0</v>
      </c>
      <c r="K125" s="79">
        <f t="shared" si="13"/>
        <v>0</v>
      </c>
    </row>
    <row r="126" spans="1:11" s="74" customFormat="1" outlineLevel="1" x14ac:dyDescent="0.3">
      <c r="A126" s="20"/>
      <c r="B126" s="20" t="s">
        <v>346</v>
      </c>
      <c r="C126" s="89" t="s">
        <v>315</v>
      </c>
      <c r="D126" s="5" t="s">
        <v>55</v>
      </c>
      <c r="E126" s="48">
        <v>8</v>
      </c>
      <c r="F126" s="102"/>
      <c r="G126" s="102"/>
      <c r="H126" s="77">
        <f t="shared" si="10"/>
        <v>0</v>
      </c>
      <c r="I126" s="79">
        <f t="shared" si="11"/>
        <v>0</v>
      </c>
      <c r="J126" s="79">
        <f t="shared" si="12"/>
        <v>0</v>
      </c>
      <c r="K126" s="79">
        <f t="shared" si="13"/>
        <v>0</v>
      </c>
    </row>
    <row r="127" spans="1:11" s="74" customFormat="1" outlineLevel="1" x14ac:dyDescent="0.3">
      <c r="A127" s="20"/>
      <c r="B127" s="20" t="s">
        <v>347</v>
      </c>
      <c r="C127" s="89" t="s">
        <v>316</v>
      </c>
      <c r="D127" s="5" t="s">
        <v>55</v>
      </c>
      <c r="E127" s="48">
        <v>2</v>
      </c>
      <c r="F127" s="102"/>
      <c r="G127" s="102"/>
      <c r="H127" s="77">
        <f t="shared" si="10"/>
        <v>0</v>
      </c>
      <c r="I127" s="79">
        <f t="shared" si="11"/>
        <v>0</v>
      </c>
      <c r="J127" s="79">
        <f t="shared" si="12"/>
        <v>0</v>
      </c>
      <c r="K127" s="79">
        <f t="shared" si="13"/>
        <v>0</v>
      </c>
    </row>
    <row r="128" spans="1:11" s="74" customFormat="1" outlineLevel="1" x14ac:dyDescent="0.3">
      <c r="A128" s="20"/>
      <c r="B128" s="20" t="s">
        <v>348</v>
      </c>
      <c r="C128" s="89" t="s">
        <v>317</v>
      </c>
      <c r="D128" s="5" t="s">
        <v>55</v>
      </c>
      <c r="E128" s="48">
        <v>2</v>
      </c>
      <c r="F128" s="102"/>
      <c r="G128" s="102"/>
      <c r="H128" s="77">
        <f t="shared" si="10"/>
        <v>0</v>
      </c>
      <c r="I128" s="79">
        <f t="shared" si="11"/>
        <v>0</v>
      </c>
      <c r="J128" s="79">
        <f t="shared" si="12"/>
        <v>0</v>
      </c>
      <c r="K128" s="79">
        <f t="shared" si="13"/>
        <v>0</v>
      </c>
    </row>
    <row r="129" spans="1:11" s="74" customFormat="1" outlineLevel="1" x14ac:dyDescent="0.3">
      <c r="A129" s="20"/>
      <c r="B129" s="20" t="s">
        <v>349</v>
      </c>
      <c r="C129" s="89" t="s">
        <v>318</v>
      </c>
      <c r="D129" s="5" t="s">
        <v>55</v>
      </c>
      <c r="E129" s="48">
        <v>2</v>
      </c>
      <c r="F129" s="102"/>
      <c r="G129" s="102"/>
      <c r="H129" s="77">
        <f t="shared" si="10"/>
        <v>0</v>
      </c>
      <c r="I129" s="79">
        <f t="shared" si="11"/>
        <v>0</v>
      </c>
      <c r="J129" s="79">
        <f t="shared" si="12"/>
        <v>0</v>
      </c>
      <c r="K129" s="79">
        <f t="shared" si="13"/>
        <v>0</v>
      </c>
    </row>
    <row r="130" spans="1:11" s="74" customFormat="1" outlineLevel="1" x14ac:dyDescent="0.3">
      <c r="A130" s="20"/>
      <c r="B130" s="20" t="s">
        <v>350</v>
      </c>
      <c r="C130" s="89" t="s">
        <v>319</v>
      </c>
      <c r="D130" s="5" t="s">
        <v>55</v>
      </c>
      <c r="E130" s="48">
        <v>1</v>
      </c>
      <c r="F130" s="102"/>
      <c r="G130" s="102"/>
      <c r="H130" s="77">
        <f t="shared" si="10"/>
        <v>0</v>
      </c>
      <c r="I130" s="79">
        <f t="shared" si="11"/>
        <v>0</v>
      </c>
      <c r="J130" s="79">
        <f t="shared" si="12"/>
        <v>0</v>
      </c>
      <c r="K130" s="79">
        <f t="shared" si="13"/>
        <v>0</v>
      </c>
    </row>
    <row r="131" spans="1:11" s="74" customFormat="1" outlineLevel="1" x14ac:dyDescent="0.3">
      <c r="A131" s="20"/>
      <c r="B131" s="20" t="s">
        <v>351</v>
      </c>
      <c r="C131" s="89" t="s">
        <v>325</v>
      </c>
      <c r="D131" s="5" t="s">
        <v>55</v>
      </c>
      <c r="E131" s="48">
        <v>2</v>
      </c>
      <c r="F131" s="102"/>
      <c r="G131" s="102"/>
      <c r="H131" s="77">
        <f t="shared" si="10"/>
        <v>0</v>
      </c>
      <c r="I131" s="79">
        <f t="shared" si="11"/>
        <v>0</v>
      </c>
      <c r="J131" s="79">
        <f t="shared" si="12"/>
        <v>0</v>
      </c>
      <c r="K131" s="79">
        <f t="shared" si="13"/>
        <v>0</v>
      </c>
    </row>
    <row r="132" spans="1:11" s="74" customFormat="1" outlineLevel="1" x14ac:dyDescent="0.3">
      <c r="A132" s="20"/>
      <c r="B132" s="20" t="s">
        <v>352</v>
      </c>
      <c r="C132" s="89" t="s">
        <v>320</v>
      </c>
      <c r="D132" s="5" t="s">
        <v>55</v>
      </c>
      <c r="E132" s="48">
        <v>1</v>
      </c>
      <c r="F132" s="102"/>
      <c r="G132" s="102"/>
      <c r="H132" s="77">
        <f t="shared" si="10"/>
        <v>0</v>
      </c>
      <c r="I132" s="79">
        <f t="shared" si="11"/>
        <v>0</v>
      </c>
      <c r="J132" s="79">
        <f t="shared" si="12"/>
        <v>0</v>
      </c>
      <c r="K132" s="79">
        <f t="shared" si="13"/>
        <v>0</v>
      </c>
    </row>
    <row r="133" spans="1:11" s="74" customFormat="1" outlineLevel="1" x14ac:dyDescent="0.3">
      <c r="A133" s="20"/>
      <c r="B133" s="20" t="s">
        <v>353</v>
      </c>
      <c r="C133" s="89" t="s">
        <v>321</v>
      </c>
      <c r="D133" s="5" t="s">
        <v>55</v>
      </c>
      <c r="E133" s="48">
        <v>3</v>
      </c>
      <c r="F133" s="102"/>
      <c r="G133" s="102"/>
      <c r="H133" s="77">
        <f t="shared" si="10"/>
        <v>0</v>
      </c>
      <c r="I133" s="79">
        <f t="shared" si="11"/>
        <v>0</v>
      </c>
      <c r="J133" s="79">
        <f t="shared" si="12"/>
        <v>0</v>
      </c>
      <c r="K133" s="79">
        <f t="shared" si="13"/>
        <v>0</v>
      </c>
    </row>
    <row r="134" spans="1:11" s="74" customFormat="1" outlineLevel="1" x14ac:dyDescent="0.3">
      <c r="A134" s="20"/>
      <c r="B134" s="20" t="s">
        <v>354</v>
      </c>
      <c r="C134" s="89" t="s">
        <v>322</v>
      </c>
      <c r="D134" s="5" t="s">
        <v>55</v>
      </c>
      <c r="E134" s="48">
        <v>9</v>
      </c>
      <c r="F134" s="102"/>
      <c r="G134" s="102"/>
      <c r="H134" s="77">
        <f t="shared" si="10"/>
        <v>0</v>
      </c>
      <c r="I134" s="79">
        <f t="shared" si="11"/>
        <v>0</v>
      </c>
      <c r="J134" s="79">
        <f t="shared" si="12"/>
        <v>0</v>
      </c>
      <c r="K134" s="79">
        <f t="shared" si="13"/>
        <v>0</v>
      </c>
    </row>
    <row r="135" spans="1:11" s="74" customFormat="1" outlineLevel="1" x14ac:dyDescent="0.3">
      <c r="A135" s="20"/>
      <c r="B135" s="20" t="s">
        <v>355</v>
      </c>
      <c r="C135" s="89" t="s">
        <v>323</v>
      </c>
      <c r="D135" s="5" t="s">
        <v>55</v>
      </c>
      <c r="E135" s="48">
        <v>2</v>
      </c>
      <c r="F135" s="102"/>
      <c r="G135" s="102"/>
      <c r="H135" s="77">
        <f t="shared" si="10"/>
        <v>0</v>
      </c>
      <c r="I135" s="79">
        <f t="shared" si="11"/>
        <v>0</v>
      </c>
      <c r="J135" s="79">
        <f t="shared" si="12"/>
        <v>0</v>
      </c>
      <c r="K135" s="79">
        <f t="shared" si="13"/>
        <v>0</v>
      </c>
    </row>
    <row r="136" spans="1:11" s="74" customFormat="1" outlineLevel="1" x14ac:dyDescent="0.3">
      <c r="A136" s="20"/>
      <c r="B136" s="20" t="s">
        <v>356</v>
      </c>
      <c r="C136" s="89" t="s">
        <v>324</v>
      </c>
      <c r="D136" s="5" t="s">
        <v>55</v>
      </c>
      <c r="E136" s="48">
        <v>1</v>
      </c>
      <c r="F136" s="102"/>
      <c r="G136" s="102"/>
      <c r="H136" s="77">
        <f t="shared" si="10"/>
        <v>0</v>
      </c>
      <c r="I136" s="79">
        <f t="shared" si="11"/>
        <v>0</v>
      </c>
      <c r="J136" s="79">
        <f t="shared" si="12"/>
        <v>0</v>
      </c>
      <c r="K136" s="79">
        <f t="shared" si="13"/>
        <v>0</v>
      </c>
    </row>
    <row r="137" spans="1:11" s="74" customFormat="1" outlineLevel="1" x14ac:dyDescent="0.3">
      <c r="A137" s="20"/>
      <c r="B137" s="20" t="s">
        <v>357</v>
      </c>
      <c r="C137" s="89" t="s">
        <v>326</v>
      </c>
      <c r="D137" s="5" t="s">
        <v>55</v>
      </c>
      <c r="E137" s="48">
        <v>4</v>
      </c>
      <c r="F137" s="102"/>
      <c r="G137" s="102"/>
      <c r="H137" s="77">
        <f t="shared" si="10"/>
        <v>0</v>
      </c>
      <c r="I137" s="79">
        <f t="shared" si="11"/>
        <v>0</v>
      </c>
      <c r="J137" s="79">
        <f t="shared" si="12"/>
        <v>0</v>
      </c>
      <c r="K137" s="79">
        <f t="shared" si="13"/>
        <v>0</v>
      </c>
    </row>
    <row r="138" spans="1:11" s="74" customFormat="1" outlineLevel="1" x14ac:dyDescent="0.3">
      <c r="A138" s="20"/>
      <c r="B138" s="20" t="s">
        <v>358</v>
      </c>
      <c r="C138" s="89" t="s">
        <v>327</v>
      </c>
      <c r="D138" s="5" t="s">
        <v>55</v>
      </c>
      <c r="E138" s="48">
        <v>3</v>
      </c>
      <c r="F138" s="102"/>
      <c r="G138" s="102"/>
      <c r="H138" s="77">
        <f t="shared" si="10"/>
        <v>0</v>
      </c>
      <c r="I138" s="79">
        <f t="shared" si="11"/>
        <v>0</v>
      </c>
      <c r="J138" s="79">
        <f t="shared" si="12"/>
        <v>0</v>
      </c>
      <c r="K138" s="79">
        <f t="shared" si="13"/>
        <v>0</v>
      </c>
    </row>
    <row r="139" spans="1:11" s="74" customFormat="1" outlineLevel="1" x14ac:dyDescent="0.3">
      <c r="A139" s="20"/>
      <c r="B139" s="20" t="s">
        <v>359</v>
      </c>
      <c r="C139" s="89" t="s">
        <v>328</v>
      </c>
      <c r="D139" s="5" t="s">
        <v>55</v>
      </c>
      <c r="E139" s="48">
        <v>3</v>
      </c>
      <c r="F139" s="102"/>
      <c r="G139" s="102"/>
      <c r="H139" s="77">
        <f t="shared" si="10"/>
        <v>0</v>
      </c>
      <c r="I139" s="79">
        <f t="shared" si="11"/>
        <v>0</v>
      </c>
      <c r="J139" s="79">
        <f t="shared" si="12"/>
        <v>0</v>
      </c>
      <c r="K139" s="79">
        <f t="shared" si="13"/>
        <v>0</v>
      </c>
    </row>
    <row r="140" spans="1:11" s="74" customFormat="1" outlineLevel="1" x14ac:dyDescent="0.3">
      <c r="A140" s="20"/>
      <c r="B140" s="20" t="s">
        <v>360</v>
      </c>
      <c r="C140" s="89" t="s">
        <v>329</v>
      </c>
      <c r="D140" s="5" t="s">
        <v>55</v>
      </c>
      <c r="E140" s="48">
        <v>2</v>
      </c>
      <c r="F140" s="102"/>
      <c r="G140" s="102"/>
      <c r="H140" s="77">
        <f t="shared" si="10"/>
        <v>0</v>
      </c>
      <c r="I140" s="79">
        <f t="shared" si="11"/>
        <v>0</v>
      </c>
      <c r="J140" s="79">
        <f t="shared" si="12"/>
        <v>0</v>
      </c>
      <c r="K140" s="79">
        <f t="shared" si="13"/>
        <v>0</v>
      </c>
    </row>
    <row r="141" spans="1:11" s="74" customFormat="1" outlineLevel="1" x14ac:dyDescent="0.3">
      <c r="A141" s="20"/>
      <c r="B141" s="20" t="s">
        <v>361</v>
      </c>
      <c r="C141" s="89" t="s">
        <v>330</v>
      </c>
      <c r="D141" s="5" t="s">
        <v>55</v>
      </c>
      <c r="E141" s="48">
        <v>1</v>
      </c>
      <c r="F141" s="102"/>
      <c r="G141" s="102"/>
      <c r="H141" s="77">
        <f t="shared" si="10"/>
        <v>0</v>
      </c>
      <c r="I141" s="79">
        <f t="shared" si="11"/>
        <v>0</v>
      </c>
      <c r="J141" s="79">
        <f t="shared" si="12"/>
        <v>0</v>
      </c>
      <c r="K141" s="79">
        <f t="shared" si="13"/>
        <v>0</v>
      </c>
    </row>
    <row r="142" spans="1:11" s="74" customFormat="1" outlineLevel="1" x14ac:dyDescent="0.3">
      <c r="A142" s="20"/>
      <c r="B142" s="20" t="s">
        <v>362</v>
      </c>
      <c r="C142" s="89" t="s">
        <v>331</v>
      </c>
      <c r="D142" s="5" t="s">
        <v>55</v>
      </c>
      <c r="E142" s="48">
        <v>2</v>
      </c>
      <c r="F142" s="102"/>
      <c r="G142" s="102"/>
      <c r="H142" s="77">
        <f t="shared" si="10"/>
        <v>0</v>
      </c>
      <c r="I142" s="79">
        <f t="shared" si="11"/>
        <v>0</v>
      </c>
      <c r="J142" s="79">
        <f t="shared" si="12"/>
        <v>0</v>
      </c>
      <c r="K142" s="79">
        <f t="shared" si="13"/>
        <v>0</v>
      </c>
    </row>
    <row r="143" spans="1:11" s="74" customFormat="1" outlineLevel="1" x14ac:dyDescent="0.3">
      <c r="A143" s="20"/>
      <c r="B143" s="20" t="s">
        <v>363</v>
      </c>
      <c r="C143" s="89" t="s">
        <v>332</v>
      </c>
      <c r="D143" s="5" t="s">
        <v>55</v>
      </c>
      <c r="E143" s="48">
        <v>1</v>
      </c>
      <c r="F143" s="102"/>
      <c r="G143" s="102"/>
      <c r="H143" s="77">
        <f t="shared" si="10"/>
        <v>0</v>
      </c>
      <c r="I143" s="79">
        <f t="shared" si="11"/>
        <v>0</v>
      </c>
      <c r="J143" s="79">
        <f t="shared" si="12"/>
        <v>0</v>
      </c>
      <c r="K143" s="79">
        <f t="shared" si="13"/>
        <v>0</v>
      </c>
    </row>
    <row r="144" spans="1:11" s="74" customFormat="1" outlineLevel="1" x14ac:dyDescent="0.3">
      <c r="A144" s="20"/>
      <c r="B144" s="20" t="s">
        <v>364</v>
      </c>
      <c r="C144" s="89" t="s">
        <v>333</v>
      </c>
      <c r="D144" s="5" t="s">
        <v>55</v>
      </c>
      <c r="E144" s="48">
        <v>8</v>
      </c>
      <c r="F144" s="102"/>
      <c r="G144" s="102"/>
      <c r="H144" s="77">
        <f t="shared" si="10"/>
        <v>0</v>
      </c>
      <c r="I144" s="79">
        <f t="shared" si="11"/>
        <v>0</v>
      </c>
      <c r="J144" s="79">
        <f t="shared" si="12"/>
        <v>0</v>
      </c>
      <c r="K144" s="79">
        <f t="shared" si="13"/>
        <v>0</v>
      </c>
    </row>
    <row r="145" spans="1:11" s="74" customFormat="1" outlineLevel="1" x14ac:dyDescent="0.3">
      <c r="A145" s="20"/>
      <c r="B145" s="20" t="s">
        <v>365</v>
      </c>
      <c r="C145" s="89" t="s">
        <v>334</v>
      </c>
      <c r="D145" s="5" t="s">
        <v>55</v>
      </c>
      <c r="E145" s="48">
        <v>2</v>
      </c>
      <c r="F145" s="102"/>
      <c r="G145" s="102"/>
      <c r="H145" s="77">
        <f t="shared" si="10"/>
        <v>0</v>
      </c>
      <c r="I145" s="79">
        <f t="shared" si="11"/>
        <v>0</v>
      </c>
      <c r="J145" s="79">
        <f t="shared" si="12"/>
        <v>0</v>
      </c>
      <c r="K145" s="79">
        <f t="shared" si="13"/>
        <v>0</v>
      </c>
    </row>
    <row r="146" spans="1:11" s="74" customFormat="1" outlineLevel="1" x14ac:dyDescent="0.3">
      <c r="A146" s="20"/>
      <c r="B146" s="20" t="s">
        <v>366</v>
      </c>
      <c r="C146" s="89" t="s">
        <v>335</v>
      </c>
      <c r="D146" s="5" t="s">
        <v>55</v>
      </c>
      <c r="E146" s="48">
        <v>6</v>
      </c>
      <c r="F146" s="102"/>
      <c r="G146" s="102"/>
      <c r="H146" s="77">
        <f t="shared" si="10"/>
        <v>0</v>
      </c>
      <c r="I146" s="79">
        <f t="shared" si="11"/>
        <v>0</v>
      </c>
      <c r="J146" s="79">
        <f t="shared" si="12"/>
        <v>0</v>
      </c>
      <c r="K146" s="79">
        <f t="shared" si="13"/>
        <v>0</v>
      </c>
    </row>
    <row r="147" spans="1:11" s="74" customFormat="1" outlineLevel="1" x14ac:dyDescent="0.3">
      <c r="A147" s="20"/>
      <c r="B147" s="20" t="s">
        <v>367</v>
      </c>
      <c r="C147" s="89" t="s">
        <v>336</v>
      </c>
      <c r="D147" s="5" t="s">
        <v>55</v>
      </c>
      <c r="E147" s="48">
        <v>1</v>
      </c>
      <c r="F147" s="102"/>
      <c r="G147" s="102"/>
      <c r="H147" s="77">
        <f t="shared" si="10"/>
        <v>0</v>
      </c>
      <c r="I147" s="79">
        <f t="shared" si="11"/>
        <v>0</v>
      </c>
      <c r="J147" s="79">
        <f t="shared" si="12"/>
        <v>0</v>
      </c>
      <c r="K147" s="79">
        <f t="shared" si="13"/>
        <v>0</v>
      </c>
    </row>
    <row r="148" spans="1:11" s="74" customFormat="1" outlineLevel="1" x14ac:dyDescent="0.3">
      <c r="A148" s="20"/>
      <c r="B148" s="20" t="s">
        <v>368</v>
      </c>
      <c r="C148" s="89" t="s">
        <v>337</v>
      </c>
      <c r="D148" s="5" t="s">
        <v>55</v>
      </c>
      <c r="E148" s="48">
        <v>2</v>
      </c>
      <c r="F148" s="102"/>
      <c r="G148" s="102"/>
      <c r="H148" s="77">
        <f t="shared" si="10"/>
        <v>0</v>
      </c>
      <c r="I148" s="79">
        <f t="shared" si="11"/>
        <v>0</v>
      </c>
      <c r="J148" s="79">
        <f t="shared" si="12"/>
        <v>0</v>
      </c>
      <c r="K148" s="79">
        <f t="shared" si="13"/>
        <v>0</v>
      </c>
    </row>
    <row r="149" spans="1:11" s="74" customFormat="1" outlineLevel="1" x14ac:dyDescent="0.3">
      <c r="A149" s="20"/>
      <c r="B149" s="20" t="s">
        <v>381</v>
      </c>
      <c r="C149" s="89" t="s">
        <v>338</v>
      </c>
      <c r="D149" s="5" t="s">
        <v>55</v>
      </c>
      <c r="E149" s="48">
        <v>4</v>
      </c>
      <c r="F149" s="102"/>
      <c r="G149" s="102"/>
      <c r="H149" s="77">
        <f t="shared" si="10"/>
        <v>0</v>
      </c>
      <c r="I149" s="79">
        <f t="shared" si="11"/>
        <v>0</v>
      </c>
      <c r="J149" s="79">
        <f t="shared" si="12"/>
        <v>0</v>
      </c>
      <c r="K149" s="79">
        <f t="shared" si="13"/>
        <v>0</v>
      </c>
    </row>
    <row r="150" spans="1:11" s="74" customFormat="1" ht="31.2" outlineLevel="1" x14ac:dyDescent="0.3">
      <c r="A150" s="20"/>
      <c r="B150" s="20" t="s">
        <v>382</v>
      </c>
      <c r="C150" s="89" t="s">
        <v>369</v>
      </c>
      <c r="D150" s="5" t="s">
        <v>22</v>
      </c>
      <c r="E150" s="48">
        <v>4</v>
      </c>
      <c r="F150" s="102"/>
      <c r="G150" s="102"/>
      <c r="H150" s="77">
        <f t="shared" ref="H150:H171" si="14">SUM(F150:G150)</f>
        <v>0</v>
      </c>
      <c r="I150" s="79">
        <f t="shared" ref="I150:I171" si="15">E150*F150</f>
        <v>0</v>
      </c>
      <c r="J150" s="79">
        <f t="shared" ref="J150:J171" si="16">G150*E150</f>
        <v>0</v>
      </c>
      <c r="K150" s="79">
        <f t="shared" ref="K150:K171" si="17">H150*E150</f>
        <v>0</v>
      </c>
    </row>
    <row r="151" spans="1:11" s="74" customFormat="1" ht="31.2" outlineLevel="1" x14ac:dyDescent="0.3">
      <c r="A151" s="20"/>
      <c r="B151" s="20" t="s">
        <v>383</v>
      </c>
      <c r="C151" s="89" t="s">
        <v>370</v>
      </c>
      <c r="D151" s="5" t="s">
        <v>22</v>
      </c>
      <c r="E151" s="48">
        <v>105</v>
      </c>
      <c r="F151" s="102"/>
      <c r="G151" s="102"/>
      <c r="H151" s="77">
        <f t="shared" si="14"/>
        <v>0</v>
      </c>
      <c r="I151" s="79">
        <f t="shared" si="15"/>
        <v>0</v>
      </c>
      <c r="J151" s="79">
        <f t="shared" si="16"/>
        <v>0</v>
      </c>
      <c r="K151" s="79">
        <f t="shared" si="17"/>
        <v>0</v>
      </c>
    </row>
    <row r="152" spans="1:11" s="74" customFormat="1" ht="31.2" outlineLevel="1" x14ac:dyDescent="0.3">
      <c r="A152" s="20"/>
      <c r="B152" s="20" t="s">
        <v>384</v>
      </c>
      <c r="C152" s="89" t="s">
        <v>371</v>
      </c>
      <c r="D152" s="5" t="s">
        <v>22</v>
      </c>
      <c r="E152" s="48">
        <v>106</v>
      </c>
      <c r="F152" s="102"/>
      <c r="G152" s="102"/>
      <c r="H152" s="77">
        <f t="shared" si="14"/>
        <v>0</v>
      </c>
      <c r="I152" s="79">
        <f t="shared" si="15"/>
        <v>0</v>
      </c>
      <c r="J152" s="79">
        <f t="shared" si="16"/>
        <v>0</v>
      </c>
      <c r="K152" s="79">
        <f t="shared" si="17"/>
        <v>0</v>
      </c>
    </row>
    <row r="153" spans="1:11" s="74" customFormat="1" ht="31.2" outlineLevel="1" x14ac:dyDescent="0.3">
      <c r="A153" s="20"/>
      <c r="B153" s="20" t="s">
        <v>385</v>
      </c>
      <c r="C153" s="89" t="s">
        <v>372</v>
      </c>
      <c r="D153" s="5" t="s">
        <v>22</v>
      </c>
      <c r="E153" s="48">
        <v>133</v>
      </c>
      <c r="F153" s="102"/>
      <c r="G153" s="102"/>
      <c r="H153" s="77">
        <f t="shared" si="14"/>
        <v>0</v>
      </c>
      <c r="I153" s="79">
        <f t="shared" si="15"/>
        <v>0</v>
      </c>
      <c r="J153" s="79">
        <f t="shared" si="16"/>
        <v>0</v>
      </c>
      <c r="K153" s="79">
        <f t="shared" si="17"/>
        <v>0</v>
      </c>
    </row>
    <row r="154" spans="1:11" s="74" customFormat="1" ht="31.2" outlineLevel="1" x14ac:dyDescent="0.3">
      <c r="A154" s="20"/>
      <c r="B154" s="20" t="s">
        <v>386</v>
      </c>
      <c r="C154" s="89" t="s">
        <v>373</v>
      </c>
      <c r="D154" s="5" t="s">
        <v>22</v>
      </c>
      <c r="E154" s="48">
        <v>65</v>
      </c>
      <c r="F154" s="102"/>
      <c r="G154" s="102"/>
      <c r="H154" s="77">
        <f t="shared" si="14"/>
        <v>0</v>
      </c>
      <c r="I154" s="79">
        <f t="shared" si="15"/>
        <v>0</v>
      </c>
      <c r="J154" s="79">
        <f t="shared" si="16"/>
        <v>0</v>
      </c>
      <c r="K154" s="79">
        <f t="shared" si="17"/>
        <v>0</v>
      </c>
    </row>
    <row r="155" spans="1:11" s="74" customFormat="1" ht="31.2" outlineLevel="1" x14ac:dyDescent="0.3">
      <c r="A155" s="20"/>
      <c r="B155" s="20" t="s">
        <v>387</v>
      </c>
      <c r="C155" s="89" t="s">
        <v>374</v>
      </c>
      <c r="D155" s="5" t="s">
        <v>22</v>
      </c>
      <c r="E155" s="48">
        <v>66</v>
      </c>
      <c r="F155" s="102"/>
      <c r="G155" s="102"/>
      <c r="H155" s="77">
        <f t="shared" si="14"/>
        <v>0</v>
      </c>
      <c r="I155" s="79">
        <f t="shared" si="15"/>
        <v>0</v>
      </c>
      <c r="J155" s="79">
        <f t="shared" si="16"/>
        <v>0</v>
      </c>
      <c r="K155" s="79">
        <f t="shared" si="17"/>
        <v>0</v>
      </c>
    </row>
    <row r="156" spans="1:11" s="74" customFormat="1" ht="31.2" outlineLevel="1" x14ac:dyDescent="0.3">
      <c r="A156" s="20"/>
      <c r="B156" s="20" t="s">
        <v>388</v>
      </c>
      <c r="C156" s="89" t="s">
        <v>375</v>
      </c>
      <c r="D156" s="5" t="s">
        <v>22</v>
      </c>
      <c r="E156" s="48">
        <v>86</v>
      </c>
      <c r="F156" s="102"/>
      <c r="G156" s="102"/>
      <c r="H156" s="77">
        <f t="shared" si="14"/>
        <v>0</v>
      </c>
      <c r="I156" s="79">
        <f t="shared" si="15"/>
        <v>0</v>
      </c>
      <c r="J156" s="79">
        <f t="shared" si="16"/>
        <v>0</v>
      </c>
      <c r="K156" s="79">
        <f t="shared" si="17"/>
        <v>0</v>
      </c>
    </row>
    <row r="157" spans="1:11" s="74" customFormat="1" ht="31.2" outlineLevel="1" x14ac:dyDescent="0.3">
      <c r="A157" s="20"/>
      <c r="B157" s="20" t="s">
        <v>389</v>
      </c>
      <c r="C157" s="89" t="s">
        <v>376</v>
      </c>
      <c r="D157" s="5" t="s">
        <v>22</v>
      </c>
      <c r="E157" s="48">
        <v>48</v>
      </c>
      <c r="F157" s="102"/>
      <c r="G157" s="102"/>
      <c r="H157" s="77">
        <f t="shared" si="14"/>
        <v>0</v>
      </c>
      <c r="I157" s="79">
        <f t="shared" si="15"/>
        <v>0</v>
      </c>
      <c r="J157" s="79">
        <f t="shared" si="16"/>
        <v>0</v>
      </c>
      <c r="K157" s="79">
        <f t="shared" si="17"/>
        <v>0</v>
      </c>
    </row>
    <row r="158" spans="1:11" s="74" customFormat="1" ht="31.2" outlineLevel="1" x14ac:dyDescent="0.3">
      <c r="A158" s="20"/>
      <c r="B158" s="20" t="s">
        <v>390</v>
      </c>
      <c r="C158" s="89" t="s">
        <v>377</v>
      </c>
      <c r="D158" s="5" t="s">
        <v>22</v>
      </c>
      <c r="E158" s="48">
        <v>27</v>
      </c>
      <c r="F158" s="102"/>
      <c r="G158" s="102"/>
      <c r="H158" s="77">
        <f t="shared" si="14"/>
        <v>0</v>
      </c>
      <c r="I158" s="79">
        <f t="shared" si="15"/>
        <v>0</v>
      </c>
      <c r="J158" s="79">
        <f t="shared" si="16"/>
        <v>0</v>
      </c>
      <c r="K158" s="79">
        <f t="shared" si="17"/>
        <v>0</v>
      </c>
    </row>
    <row r="159" spans="1:11" s="74" customFormat="1" ht="31.2" outlineLevel="1" x14ac:dyDescent="0.3">
      <c r="A159" s="20"/>
      <c r="B159" s="20" t="s">
        <v>391</v>
      </c>
      <c r="C159" s="89" t="s">
        <v>378</v>
      </c>
      <c r="D159" s="5" t="s">
        <v>22</v>
      </c>
      <c r="E159" s="48">
        <v>117</v>
      </c>
      <c r="F159" s="102"/>
      <c r="G159" s="102"/>
      <c r="H159" s="77">
        <f t="shared" si="14"/>
        <v>0</v>
      </c>
      <c r="I159" s="79">
        <f t="shared" si="15"/>
        <v>0</v>
      </c>
      <c r="J159" s="79">
        <f t="shared" si="16"/>
        <v>0</v>
      </c>
      <c r="K159" s="79">
        <f t="shared" si="17"/>
        <v>0</v>
      </c>
    </row>
    <row r="160" spans="1:11" s="74" customFormat="1" ht="31.2" outlineLevel="1" x14ac:dyDescent="0.3">
      <c r="A160" s="20"/>
      <c r="B160" s="20" t="s">
        <v>392</v>
      </c>
      <c r="C160" s="89" t="s">
        <v>379</v>
      </c>
      <c r="D160" s="5" t="s">
        <v>22</v>
      </c>
      <c r="E160" s="48">
        <v>46</v>
      </c>
      <c r="F160" s="102"/>
      <c r="G160" s="102"/>
      <c r="H160" s="77">
        <f t="shared" si="14"/>
        <v>0</v>
      </c>
      <c r="I160" s="79">
        <f t="shared" si="15"/>
        <v>0</v>
      </c>
      <c r="J160" s="79">
        <f t="shared" si="16"/>
        <v>0</v>
      </c>
      <c r="K160" s="79">
        <f t="shared" si="17"/>
        <v>0</v>
      </c>
    </row>
    <row r="161" spans="1:11" s="74" customFormat="1" ht="31.2" outlineLevel="1" x14ac:dyDescent="0.3">
      <c r="A161" s="20"/>
      <c r="B161" s="20" t="s">
        <v>404</v>
      </c>
      <c r="C161" s="89" t="s">
        <v>380</v>
      </c>
      <c r="D161" s="5" t="s">
        <v>22</v>
      </c>
      <c r="E161" s="48">
        <v>31</v>
      </c>
      <c r="F161" s="102"/>
      <c r="G161" s="102"/>
      <c r="H161" s="77">
        <f t="shared" si="14"/>
        <v>0</v>
      </c>
      <c r="I161" s="79">
        <f t="shared" si="15"/>
        <v>0</v>
      </c>
      <c r="J161" s="79">
        <f t="shared" si="16"/>
        <v>0</v>
      </c>
      <c r="K161" s="79">
        <f t="shared" si="17"/>
        <v>0</v>
      </c>
    </row>
    <row r="162" spans="1:11" s="74" customFormat="1" outlineLevel="1" x14ac:dyDescent="0.3">
      <c r="A162" s="20"/>
      <c r="B162" s="20" t="s">
        <v>405</v>
      </c>
      <c r="C162" s="89" t="s">
        <v>393</v>
      </c>
      <c r="D162" s="5" t="s">
        <v>21</v>
      </c>
      <c r="E162" s="48">
        <v>82</v>
      </c>
      <c r="F162" s="102"/>
      <c r="G162" s="102"/>
      <c r="H162" s="77">
        <f t="shared" si="14"/>
        <v>0</v>
      </c>
      <c r="I162" s="79">
        <f t="shared" si="15"/>
        <v>0</v>
      </c>
      <c r="J162" s="79">
        <f t="shared" si="16"/>
        <v>0</v>
      </c>
      <c r="K162" s="79">
        <f t="shared" si="17"/>
        <v>0</v>
      </c>
    </row>
    <row r="163" spans="1:11" s="74" customFormat="1" outlineLevel="1" x14ac:dyDescent="0.3">
      <c r="A163" s="20"/>
      <c r="B163" s="20" t="s">
        <v>406</v>
      </c>
      <c r="C163" s="89" t="s">
        <v>394</v>
      </c>
      <c r="D163" s="5" t="s">
        <v>395</v>
      </c>
      <c r="E163" s="48">
        <v>2.6</v>
      </c>
      <c r="F163" s="102"/>
      <c r="G163" s="102"/>
      <c r="H163" s="77">
        <f t="shared" si="14"/>
        <v>0</v>
      </c>
      <c r="I163" s="79">
        <f t="shared" si="15"/>
        <v>0</v>
      </c>
      <c r="J163" s="79">
        <f t="shared" si="16"/>
        <v>0</v>
      </c>
      <c r="K163" s="79">
        <f t="shared" si="17"/>
        <v>0</v>
      </c>
    </row>
    <row r="164" spans="1:11" s="74" customFormat="1" outlineLevel="1" x14ac:dyDescent="0.3">
      <c r="A164" s="20"/>
      <c r="B164" s="20" t="s">
        <v>407</v>
      </c>
      <c r="C164" s="89" t="s">
        <v>396</v>
      </c>
      <c r="D164" s="5" t="s">
        <v>128</v>
      </c>
      <c r="E164" s="48">
        <v>94</v>
      </c>
      <c r="F164" s="102"/>
      <c r="G164" s="102"/>
      <c r="H164" s="77">
        <f t="shared" si="14"/>
        <v>0</v>
      </c>
      <c r="I164" s="79">
        <f t="shared" si="15"/>
        <v>0</v>
      </c>
      <c r="J164" s="79">
        <f t="shared" si="16"/>
        <v>0</v>
      </c>
      <c r="K164" s="79">
        <f t="shared" si="17"/>
        <v>0</v>
      </c>
    </row>
    <row r="165" spans="1:11" s="74" customFormat="1" outlineLevel="1" x14ac:dyDescent="0.3">
      <c r="A165" s="20"/>
      <c r="B165" s="20" t="s">
        <v>408</v>
      </c>
      <c r="C165" s="89" t="s">
        <v>397</v>
      </c>
      <c r="D165" s="5" t="s">
        <v>128</v>
      </c>
      <c r="E165" s="48">
        <v>94</v>
      </c>
      <c r="F165" s="102"/>
      <c r="G165" s="102"/>
      <c r="H165" s="77">
        <f t="shared" si="14"/>
        <v>0</v>
      </c>
      <c r="I165" s="79">
        <f t="shared" si="15"/>
        <v>0</v>
      </c>
      <c r="J165" s="79">
        <f t="shared" si="16"/>
        <v>0</v>
      </c>
      <c r="K165" s="79">
        <f t="shared" si="17"/>
        <v>0</v>
      </c>
    </row>
    <row r="166" spans="1:11" s="74" customFormat="1" outlineLevel="1" x14ac:dyDescent="0.3">
      <c r="A166" s="20"/>
      <c r="B166" s="20" t="s">
        <v>409</v>
      </c>
      <c r="C166" s="89" t="s">
        <v>398</v>
      </c>
      <c r="D166" s="5" t="s">
        <v>128</v>
      </c>
      <c r="E166" s="48">
        <v>76</v>
      </c>
      <c r="F166" s="102"/>
      <c r="G166" s="102"/>
      <c r="H166" s="77">
        <f t="shared" si="14"/>
        <v>0</v>
      </c>
      <c r="I166" s="79">
        <f t="shared" si="15"/>
        <v>0</v>
      </c>
      <c r="J166" s="79">
        <f t="shared" si="16"/>
        <v>0</v>
      </c>
      <c r="K166" s="79">
        <f t="shared" si="17"/>
        <v>0</v>
      </c>
    </row>
    <row r="167" spans="1:11" s="74" customFormat="1" outlineLevel="1" x14ac:dyDescent="0.3">
      <c r="A167" s="20"/>
      <c r="B167" s="20" t="s">
        <v>410</v>
      </c>
      <c r="C167" s="89" t="s">
        <v>399</v>
      </c>
      <c r="D167" s="5" t="s">
        <v>55</v>
      </c>
      <c r="E167" s="48">
        <v>1</v>
      </c>
      <c r="F167" s="79"/>
      <c r="G167" s="102"/>
      <c r="H167" s="77">
        <f t="shared" si="14"/>
        <v>0</v>
      </c>
      <c r="I167" s="79">
        <f t="shared" si="15"/>
        <v>0</v>
      </c>
      <c r="J167" s="79">
        <f t="shared" si="16"/>
        <v>0</v>
      </c>
      <c r="K167" s="79">
        <f t="shared" si="17"/>
        <v>0</v>
      </c>
    </row>
    <row r="168" spans="1:11" s="74" customFormat="1" outlineLevel="1" x14ac:dyDescent="0.3">
      <c r="A168" s="20"/>
      <c r="B168" s="20" t="s">
        <v>411</v>
      </c>
      <c r="C168" s="89" t="s">
        <v>400</v>
      </c>
      <c r="D168" s="5" t="s">
        <v>21</v>
      </c>
      <c r="E168" s="48">
        <v>16</v>
      </c>
      <c r="F168" s="79"/>
      <c r="G168" s="102"/>
      <c r="H168" s="77">
        <f t="shared" si="14"/>
        <v>0</v>
      </c>
      <c r="I168" s="79">
        <f t="shared" si="15"/>
        <v>0</v>
      </c>
      <c r="J168" s="79">
        <f t="shared" si="16"/>
        <v>0</v>
      </c>
      <c r="K168" s="79">
        <f t="shared" si="17"/>
        <v>0</v>
      </c>
    </row>
    <row r="169" spans="1:11" s="74" customFormat="1" ht="31.2" outlineLevel="1" x14ac:dyDescent="0.3">
      <c r="A169" s="20"/>
      <c r="B169" s="20" t="s">
        <v>412</v>
      </c>
      <c r="C169" s="89" t="s">
        <v>401</v>
      </c>
      <c r="D169" s="5" t="s">
        <v>55</v>
      </c>
      <c r="E169" s="48">
        <v>16</v>
      </c>
      <c r="F169" s="102"/>
      <c r="G169" s="102"/>
      <c r="H169" s="77">
        <f t="shared" si="14"/>
        <v>0</v>
      </c>
      <c r="I169" s="79">
        <f t="shared" si="15"/>
        <v>0</v>
      </c>
      <c r="J169" s="79">
        <f t="shared" si="16"/>
        <v>0</v>
      </c>
      <c r="K169" s="79">
        <f t="shared" si="17"/>
        <v>0</v>
      </c>
    </row>
    <row r="170" spans="1:11" s="74" customFormat="1" ht="31.2" outlineLevel="1" x14ac:dyDescent="0.3">
      <c r="A170" s="20"/>
      <c r="B170" s="20" t="s">
        <v>413</v>
      </c>
      <c r="C170" s="89" t="s">
        <v>402</v>
      </c>
      <c r="D170" s="5" t="s">
        <v>55</v>
      </c>
      <c r="E170" s="48">
        <v>6</v>
      </c>
      <c r="F170" s="102"/>
      <c r="G170" s="102"/>
      <c r="H170" s="77">
        <f t="shared" si="14"/>
        <v>0</v>
      </c>
      <c r="I170" s="79">
        <f t="shared" si="15"/>
        <v>0</v>
      </c>
      <c r="J170" s="79">
        <f t="shared" si="16"/>
        <v>0</v>
      </c>
      <c r="K170" s="79">
        <f t="shared" si="17"/>
        <v>0</v>
      </c>
    </row>
    <row r="171" spans="1:11" s="74" customFormat="1" ht="31.2" outlineLevel="1" x14ac:dyDescent="0.3">
      <c r="A171" s="20"/>
      <c r="B171" s="20" t="s">
        <v>417</v>
      </c>
      <c r="C171" s="89" t="s">
        <v>403</v>
      </c>
      <c r="D171" s="5" t="s">
        <v>55</v>
      </c>
      <c r="E171" s="48">
        <v>8</v>
      </c>
      <c r="F171" s="102"/>
      <c r="G171" s="102"/>
      <c r="H171" s="77">
        <f t="shared" si="14"/>
        <v>0</v>
      </c>
      <c r="I171" s="79">
        <f t="shared" si="15"/>
        <v>0</v>
      </c>
      <c r="J171" s="79">
        <f t="shared" si="16"/>
        <v>0</v>
      </c>
      <c r="K171" s="79">
        <f t="shared" si="17"/>
        <v>0</v>
      </c>
    </row>
    <row r="172" spans="1:11" s="37" customFormat="1" x14ac:dyDescent="0.3">
      <c r="A172" s="35"/>
      <c r="B172" s="71" t="s">
        <v>75</v>
      </c>
      <c r="C172" s="69" t="s">
        <v>414</v>
      </c>
      <c r="D172" s="36"/>
      <c r="E172" s="53"/>
      <c r="F172" s="75"/>
      <c r="G172" s="75"/>
      <c r="H172" s="75"/>
      <c r="I172" s="76">
        <f>SUM(I173,I175,I184,I190)</f>
        <v>0</v>
      </c>
      <c r="J172" s="76">
        <f t="shared" ref="J172:K172" si="18">SUM(J173,J175,J184,J190)</f>
        <v>0</v>
      </c>
      <c r="K172" s="76">
        <f t="shared" si="18"/>
        <v>0</v>
      </c>
    </row>
    <row r="173" spans="1:11" s="74" customFormat="1" outlineLevel="1" x14ac:dyDescent="0.3">
      <c r="A173" s="20"/>
      <c r="B173" s="20" t="s">
        <v>76</v>
      </c>
      <c r="C173" s="89" t="s">
        <v>418</v>
      </c>
      <c r="D173" s="5"/>
      <c r="E173" s="48"/>
      <c r="F173" s="79"/>
      <c r="G173" s="79"/>
      <c r="H173" s="77"/>
      <c r="I173" s="77">
        <f>SUM(I174)</f>
        <v>0</v>
      </c>
      <c r="J173" s="77">
        <f t="shared" ref="J173:K173" si="19">SUM(J174)</f>
        <v>0</v>
      </c>
      <c r="K173" s="77">
        <f t="shared" si="19"/>
        <v>0</v>
      </c>
    </row>
    <row r="174" spans="1:11" s="101" customFormat="1" ht="31.2" outlineLevel="1" x14ac:dyDescent="0.3">
      <c r="A174" s="81"/>
      <c r="B174" s="81" t="s">
        <v>442</v>
      </c>
      <c r="C174" s="99" t="s">
        <v>419</v>
      </c>
      <c r="D174" s="82" t="s">
        <v>55</v>
      </c>
      <c r="E174" s="83">
        <v>1</v>
      </c>
      <c r="F174" s="102"/>
      <c r="G174" s="102"/>
      <c r="H174" s="85">
        <f t="shared" ref="H174" si="20">SUM(F174:G174)</f>
        <v>0</v>
      </c>
      <c r="I174" s="84">
        <f t="shared" ref="I174" si="21">E174*F174</f>
        <v>0</v>
      </c>
      <c r="J174" s="84">
        <f t="shared" ref="J174" si="22">G174*E174</f>
        <v>0</v>
      </c>
      <c r="K174" s="84">
        <f t="shared" ref="K174" si="23">H174*E174</f>
        <v>0</v>
      </c>
    </row>
    <row r="175" spans="1:11" s="74" customFormat="1" outlineLevel="1" x14ac:dyDescent="0.3">
      <c r="A175" s="20"/>
      <c r="B175" s="20" t="s">
        <v>77</v>
      </c>
      <c r="C175" s="89" t="s">
        <v>420</v>
      </c>
      <c r="D175" s="5"/>
      <c r="E175" s="48"/>
      <c r="F175" s="79"/>
      <c r="G175" s="79"/>
      <c r="H175" s="77"/>
      <c r="I175" s="77">
        <f>SUM(I176:I183)</f>
        <v>0</v>
      </c>
      <c r="J175" s="77">
        <f t="shared" ref="J175:K175" si="24">SUM(J176:J183)</f>
        <v>0</v>
      </c>
      <c r="K175" s="77">
        <f t="shared" si="24"/>
        <v>0</v>
      </c>
    </row>
    <row r="176" spans="1:11" s="101" customFormat="1" outlineLevel="1" x14ac:dyDescent="0.3">
      <c r="A176" s="81"/>
      <c r="B176" s="81" t="s">
        <v>443</v>
      </c>
      <c r="C176" s="99" t="s">
        <v>421</v>
      </c>
      <c r="D176" s="82" t="s">
        <v>55</v>
      </c>
      <c r="E176" s="83">
        <v>2</v>
      </c>
      <c r="F176" s="102"/>
      <c r="G176" s="102"/>
      <c r="H176" s="85">
        <f t="shared" ref="H176:H183" si="25">SUM(F176:G176)</f>
        <v>0</v>
      </c>
      <c r="I176" s="84">
        <f t="shared" ref="I176:I183" si="26">E176*F176</f>
        <v>0</v>
      </c>
      <c r="J176" s="84">
        <f t="shared" ref="J176:J183" si="27">G176*E176</f>
        <v>0</v>
      </c>
      <c r="K176" s="84">
        <f t="shared" ref="K176:K183" si="28">H176*E176</f>
        <v>0</v>
      </c>
    </row>
    <row r="177" spans="1:11" s="101" customFormat="1" ht="31.2" outlineLevel="1" x14ac:dyDescent="0.3">
      <c r="A177" s="81"/>
      <c r="B177" s="81" t="s">
        <v>447</v>
      </c>
      <c r="C177" s="99" t="s">
        <v>422</v>
      </c>
      <c r="D177" s="82" t="s">
        <v>55</v>
      </c>
      <c r="E177" s="83">
        <v>1</v>
      </c>
      <c r="F177" s="102"/>
      <c r="G177" s="102"/>
      <c r="H177" s="85">
        <f t="shared" si="25"/>
        <v>0</v>
      </c>
      <c r="I177" s="84">
        <f t="shared" si="26"/>
        <v>0</v>
      </c>
      <c r="J177" s="84">
        <f t="shared" si="27"/>
        <v>0</v>
      </c>
      <c r="K177" s="84">
        <f t="shared" si="28"/>
        <v>0</v>
      </c>
    </row>
    <row r="178" spans="1:11" s="101" customFormat="1" ht="31.2" outlineLevel="1" x14ac:dyDescent="0.3">
      <c r="A178" s="81"/>
      <c r="B178" s="81" t="s">
        <v>444</v>
      </c>
      <c r="C178" s="99" t="s">
        <v>477</v>
      </c>
      <c r="D178" s="82" t="s">
        <v>57</v>
      </c>
      <c r="E178" s="83">
        <v>1</v>
      </c>
      <c r="F178" s="102"/>
      <c r="G178" s="102"/>
      <c r="H178" s="85">
        <f t="shared" si="25"/>
        <v>0</v>
      </c>
      <c r="I178" s="84">
        <f t="shared" si="26"/>
        <v>0</v>
      </c>
      <c r="J178" s="84">
        <f t="shared" si="27"/>
        <v>0</v>
      </c>
      <c r="K178" s="84">
        <f t="shared" si="28"/>
        <v>0</v>
      </c>
    </row>
    <row r="179" spans="1:11" s="101" customFormat="1" outlineLevel="1" x14ac:dyDescent="0.3">
      <c r="A179" s="81"/>
      <c r="B179" s="81" t="s">
        <v>448</v>
      </c>
      <c r="C179" s="99" t="s">
        <v>423</v>
      </c>
      <c r="D179" s="82" t="s">
        <v>55</v>
      </c>
      <c r="E179" s="83">
        <v>1</v>
      </c>
      <c r="F179" s="102"/>
      <c r="G179" s="102"/>
      <c r="H179" s="85">
        <f t="shared" si="25"/>
        <v>0</v>
      </c>
      <c r="I179" s="84">
        <f t="shared" si="26"/>
        <v>0</v>
      </c>
      <c r="J179" s="84">
        <f t="shared" si="27"/>
        <v>0</v>
      </c>
      <c r="K179" s="84">
        <f t="shared" si="28"/>
        <v>0</v>
      </c>
    </row>
    <row r="180" spans="1:11" s="101" customFormat="1" ht="31.2" outlineLevel="1" x14ac:dyDescent="0.3">
      <c r="A180" s="81"/>
      <c r="B180" s="81" t="s">
        <v>445</v>
      </c>
      <c r="C180" s="99" t="s">
        <v>424</v>
      </c>
      <c r="D180" s="82" t="s">
        <v>57</v>
      </c>
      <c r="E180" s="83">
        <v>2</v>
      </c>
      <c r="F180" s="102"/>
      <c r="G180" s="102"/>
      <c r="H180" s="85">
        <f t="shared" si="25"/>
        <v>0</v>
      </c>
      <c r="I180" s="84">
        <f t="shared" si="26"/>
        <v>0</v>
      </c>
      <c r="J180" s="84">
        <f t="shared" si="27"/>
        <v>0</v>
      </c>
      <c r="K180" s="84">
        <f t="shared" si="28"/>
        <v>0</v>
      </c>
    </row>
    <row r="181" spans="1:11" s="101" customFormat="1" outlineLevel="1" x14ac:dyDescent="0.3">
      <c r="A181" s="81"/>
      <c r="B181" s="81" t="s">
        <v>449</v>
      </c>
      <c r="C181" s="99" t="s">
        <v>425</v>
      </c>
      <c r="D181" s="82" t="s">
        <v>57</v>
      </c>
      <c r="E181" s="83">
        <v>1</v>
      </c>
      <c r="F181" s="102"/>
      <c r="G181" s="102"/>
      <c r="H181" s="85">
        <f t="shared" si="25"/>
        <v>0</v>
      </c>
      <c r="I181" s="84">
        <f t="shared" si="26"/>
        <v>0</v>
      </c>
      <c r="J181" s="84">
        <f t="shared" si="27"/>
        <v>0</v>
      </c>
      <c r="K181" s="84">
        <f t="shared" si="28"/>
        <v>0</v>
      </c>
    </row>
    <row r="182" spans="1:11" s="101" customFormat="1" outlineLevel="1" x14ac:dyDescent="0.3">
      <c r="A182" s="81"/>
      <c r="B182" s="81" t="s">
        <v>446</v>
      </c>
      <c r="C182" s="99" t="s">
        <v>426</v>
      </c>
      <c r="D182" s="82" t="s">
        <v>55</v>
      </c>
      <c r="E182" s="83">
        <v>1</v>
      </c>
      <c r="F182" s="102"/>
      <c r="G182" s="102"/>
      <c r="H182" s="85">
        <f t="shared" si="25"/>
        <v>0</v>
      </c>
      <c r="I182" s="84">
        <f t="shared" si="26"/>
        <v>0</v>
      </c>
      <c r="J182" s="84">
        <f t="shared" si="27"/>
        <v>0</v>
      </c>
      <c r="K182" s="84">
        <f t="shared" si="28"/>
        <v>0</v>
      </c>
    </row>
    <row r="183" spans="1:11" s="101" customFormat="1" outlineLevel="1" x14ac:dyDescent="0.3">
      <c r="A183" s="81"/>
      <c r="B183" s="81" t="s">
        <v>450</v>
      </c>
      <c r="C183" s="99" t="s">
        <v>427</v>
      </c>
      <c r="D183" s="82" t="s">
        <v>55</v>
      </c>
      <c r="E183" s="83">
        <v>1</v>
      </c>
      <c r="F183" s="102"/>
      <c r="G183" s="102"/>
      <c r="H183" s="85">
        <f t="shared" si="25"/>
        <v>0</v>
      </c>
      <c r="I183" s="84">
        <f t="shared" si="26"/>
        <v>0</v>
      </c>
      <c r="J183" s="84">
        <f t="shared" si="27"/>
        <v>0</v>
      </c>
      <c r="K183" s="84">
        <f t="shared" si="28"/>
        <v>0</v>
      </c>
    </row>
    <row r="184" spans="1:11" s="74" customFormat="1" outlineLevel="1" x14ac:dyDescent="0.3">
      <c r="A184" s="20"/>
      <c r="B184" s="20" t="s">
        <v>78</v>
      </c>
      <c r="C184" s="89" t="s">
        <v>429</v>
      </c>
      <c r="D184" s="5"/>
      <c r="E184" s="48"/>
      <c r="F184" s="79"/>
      <c r="G184" s="79"/>
      <c r="H184" s="77"/>
      <c r="I184" s="77">
        <f>SUM(I185:I189)</f>
        <v>0</v>
      </c>
      <c r="J184" s="77">
        <f t="shared" ref="J184:K184" si="29">SUM(J185:J189)</f>
        <v>0</v>
      </c>
      <c r="K184" s="77">
        <f t="shared" si="29"/>
        <v>0</v>
      </c>
    </row>
    <row r="185" spans="1:11" s="101" customFormat="1" outlineLevel="1" x14ac:dyDescent="0.3">
      <c r="A185" s="81"/>
      <c r="B185" s="81" t="s">
        <v>451</v>
      </c>
      <c r="C185" s="99" t="s">
        <v>428</v>
      </c>
      <c r="D185" s="82" t="s">
        <v>55</v>
      </c>
      <c r="E185" s="83">
        <v>2</v>
      </c>
      <c r="F185" s="102"/>
      <c r="G185" s="102"/>
      <c r="H185" s="85">
        <f t="shared" ref="H185:H189" si="30">SUM(F185:G185)</f>
        <v>0</v>
      </c>
      <c r="I185" s="84">
        <f t="shared" ref="I185:I189" si="31">E185*F185</f>
        <v>0</v>
      </c>
      <c r="J185" s="84">
        <f t="shared" ref="J185:J189" si="32">G185*E185</f>
        <v>0</v>
      </c>
      <c r="K185" s="84">
        <f t="shared" ref="K185:K189" si="33">H185*E185</f>
        <v>0</v>
      </c>
    </row>
    <row r="186" spans="1:11" s="101" customFormat="1" outlineLevel="1" x14ac:dyDescent="0.3">
      <c r="A186" s="81"/>
      <c r="B186" s="81" t="s">
        <v>452</v>
      </c>
      <c r="C186" s="99" t="s">
        <v>430</v>
      </c>
      <c r="D186" s="82" t="s">
        <v>55</v>
      </c>
      <c r="E186" s="83">
        <v>2</v>
      </c>
      <c r="F186" s="102"/>
      <c r="G186" s="102"/>
      <c r="H186" s="85">
        <f t="shared" si="30"/>
        <v>0</v>
      </c>
      <c r="I186" s="84">
        <f t="shared" si="31"/>
        <v>0</v>
      </c>
      <c r="J186" s="84">
        <f t="shared" si="32"/>
        <v>0</v>
      </c>
      <c r="K186" s="84">
        <f t="shared" si="33"/>
        <v>0</v>
      </c>
    </row>
    <row r="187" spans="1:11" s="101" customFormat="1" outlineLevel="1" x14ac:dyDescent="0.3">
      <c r="A187" s="81"/>
      <c r="B187" s="81" t="s">
        <v>453</v>
      </c>
      <c r="C187" s="99" t="s">
        <v>431</v>
      </c>
      <c r="D187" s="82" t="s">
        <v>55</v>
      </c>
      <c r="E187" s="83">
        <v>1</v>
      </c>
      <c r="F187" s="102"/>
      <c r="G187" s="102"/>
      <c r="H187" s="85">
        <f t="shared" si="30"/>
        <v>0</v>
      </c>
      <c r="I187" s="84">
        <f t="shared" si="31"/>
        <v>0</v>
      </c>
      <c r="J187" s="84">
        <f t="shared" si="32"/>
        <v>0</v>
      </c>
      <c r="K187" s="84">
        <f t="shared" si="33"/>
        <v>0</v>
      </c>
    </row>
    <row r="188" spans="1:11" s="101" customFormat="1" outlineLevel="1" x14ac:dyDescent="0.3">
      <c r="A188" s="81"/>
      <c r="B188" s="81" t="s">
        <v>454</v>
      </c>
      <c r="C188" s="99" t="s">
        <v>432</v>
      </c>
      <c r="D188" s="82" t="s">
        <v>55</v>
      </c>
      <c r="E188" s="83">
        <v>4</v>
      </c>
      <c r="F188" s="102"/>
      <c r="G188" s="102"/>
      <c r="H188" s="85">
        <f t="shared" si="30"/>
        <v>0</v>
      </c>
      <c r="I188" s="84">
        <f t="shared" si="31"/>
        <v>0</v>
      </c>
      <c r="J188" s="84">
        <f t="shared" si="32"/>
        <v>0</v>
      </c>
      <c r="K188" s="84">
        <f t="shared" si="33"/>
        <v>0</v>
      </c>
    </row>
    <row r="189" spans="1:11" s="101" customFormat="1" outlineLevel="1" x14ac:dyDescent="0.3">
      <c r="A189" s="81"/>
      <c r="B189" s="81" t="s">
        <v>455</v>
      </c>
      <c r="C189" s="99" t="s">
        <v>433</v>
      </c>
      <c r="D189" s="82" t="s">
        <v>55</v>
      </c>
      <c r="E189" s="83">
        <v>4</v>
      </c>
      <c r="F189" s="102"/>
      <c r="G189" s="102"/>
      <c r="H189" s="85">
        <f t="shared" si="30"/>
        <v>0</v>
      </c>
      <c r="I189" s="84">
        <f t="shared" si="31"/>
        <v>0</v>
      </c>
      <c r="J189" s="84">
        <f t="shared" si="32"/>
        <v>0</v>
      </c>
      <c r="K189" s="84">
        <f t="shared" si="33"/>
        <v>0</v>
      </c>
    </row>
    <row r="190" spans="1:11" s="74" customFormat="1" outlineLevel="1" x14ac:dyDescent="0.3">
      <c r="A190" s="20"/>
      <c r="B190" s="20" t="s">
        <v>79</v>
      </c>
      <c r="C190" s="89" t="s">
        <v>434</v>
      </c>
      <c r="D190" s="5"/>
      <c r="E190" s="48"/>
      <c r="F190" s="79"/>
      <c r="G190" s="79"/>
      <c r="H190" s="77"/>
      <c r="I190" s="77">
        <f>SUM(I191:I197)</f>
        <v>0</v>
      </c>
      <c r="J190" s="77">
        <f t="shared" ref="J190:K190" si="34">SUM(J191:J197)</f>
        <v>0</v>
      </c>
      <c r="K190" s="77">
        <f t="shared" si="34"/>
        <v>0</v>
      </c>
    </row>
    <row r="191" spans="1:11" s="101" customFormat="1" outlineLevel="1" x14ac:dyDescent="0.3">
      <c r="A191" s="81"/>
      <c r="B191" s="81" t="s">
        <v>456</v>
      </c>
      <c r="C191" s="99" t="s">
        <v>435</v>
      </c>
      <c r="D191" s="82" t="s">
        <v>22</v>
      </c>
      <c r="E191" s="83">
        <v>60</v>
      </c>
      <c r="F191" s="102"/>
      <c r="G191" s="102"/>
      <c r="H191" s="85">
        <f t="shared" ref="H191:H197" si="35">SUM(F191:G191)</f>
        <v>0</v>
      </c>
      <c r="I191" s="84">
        <f t="shared" ref="I191:I197" si="36">E191*F191</f>
        <v>0</v>
      </c>
      <c r="J191" s="84">
        <f t="shared" ref="J191:J197" si="37">G191*E191</f>
        <v>0</v>
      </c>
      <c r="K191" s="84">
        <f t="shared" ref="K191:K197" si="38">H191*E191</f>
        <v>0</v>
      </c>
    </row>
    <row r="192" spans="1:11" s="101" customFormat="1" outlineLevel="1" x14ac:dyDescent="0.3">
      <c r="A192" s="81"/>
      <c r="B192" s="81" t="s">
        <v>457</v>
      </c>
      <c r="C192" s="99" t="s">
        <v>436</v>
      </c>
      <c r="D192" s="82" t="s">
        <v>22</v>
      </c>
      <c r="E192" s="83">
        <v>40</v>
      </c>
      <c r="F192" s="102"/>
      <c r="G192" s="102"/>
      <c r="H192" s="85">
        <f t="shared" si="35"/>
        <v>0</v>
      </c>
      <c r="I192" s="84">
        <f t="shared" si="36"/>
        <v>0</v>
      </c>
      <c r="J192" s="84">
        <f t="shared" si="37"/>
        <v>0</v>
      </c>
      <c r="K192" s="84">
        <f t="shared" si="38"/>
        <v>0</v>
      </c>
    </row>
    <row r="193" spans="1:11" s="101" customFormat="1" outlineLevel="1" x14ac:dyDescent="0.3">
      <c r="A193" s="81"/>
      <c r="B193" s="81" t="s">
        <v>458</v>
      </c>
      <c r="C193" s="99" t="s">
        <v>437</v>
      </c>
      <c r="D193" s="82" t="s">
        <v>22</v>
      </c>
      <c r="E193" s="83">
        <v>100</v>
      </c>
      <c r="F193" s="102"/>
      <c r="G193" s="102"/>
      <c r="H193" s="85">
        <f t="shared" si="35"/>
        <v>0</v>
      </c>
      <c r="I193" s="84">
        <f t="shared" si="36"/>
        <v>0</v>
      </c>
      <c r="J193" s="84">
        <f t="shared" si="37"/>
        <v>0</v>
      </c>
      <c r="K193" s="84">
        <f t="shared" si="38"/>
        <v>0</v>
      </c>
    </row>
    <row r="194" spans="1:11" s="101" customFormat="1" outlineLevel="1" x14ac:dyDescent="0.3">
      <c r="A194" s="81"/>
      <c r="B194" s="81" t="s">
        <v>459</v>
      </c>
      <c r="C194" s="99" t="s">
        <v>438</v>
      </c>
      <c r="D194" s="82" t="s">
        <v>55</v>
      </c>
      <c r="E194" s="83">
        <v>1</v>
      </c>
      <c r="F194" s="102"/>
      <c r="G194" s="102"/>
      <c r="H194" s="85">
        <f t="shared" si="35"/>
        <v>0</v>
      </c>
      <c r="I194" s="84">
        <f t="shared" si="36"/>
        <v>0</v>
      </c>
      <c r="J194" s="84">
        <f t="shared" si="37"/>
        <v>0</v>
      </c>
      <c r="K194" s="84">
        <f t="shared" si="38"/>
        <v>0</v>
      </c>
    </row>
    <row r="195" spans="1:11" s="101" customFormat="1" outlineLevel="1" x14ac:dyDescent="0.3">
      <c r="A195" s="81"/>
      <c r="B195" s="81" t="s">
        <v>460</v>
      </c>
      <c r="C195" s="99" t="s">
        <v>439</v>
      </c>
      <c r="D195" s="82" t="s">
        <v>22</v>
      </c>
      <c r="E195" s="83">
        <v>12</v>
      </c>
      <c r="F195" s="102"/>
      <c r="G195" s="102"/>
      <c r="H195" s="85">
        <f t="shared" si="35"/>
        <v>0</v>
      </c>
      <c r="I195" s="84">
        <f t="shared" si="36"/>
        <v>0</v>
      </c>
      <c r="J195" s="84">
        <f t="shared" si="37"/>
        <v>0</v>
      </c>
      <c r="K195" s="84">
        <f t="shared" si="38"/>
        <v>0</v>
      </c>
    </row>
    <row r="196" spans="1:11" s="101" customFormat="1" outlineLevel="1" x14ac:dyDescent="0.3">
      <c r="A196" s="81"/>
      <c r="B196" s="81" t="s">
        <v>461</v>
      </c>
      <c r="C196" s="99" t="s">
        <v>440</v>
      </c>
      <c r="D196" s="82" t="s">
        <v>55</v>
      </c>
      <c r="E196" s="83">
        <v>6</v>
      </c>
      <c r="F196" s="102"/>
      <c r="G196" s="102"/>
      <c r="H196" s="85">
        <f t="shared" si="35"/>
        <v>0</v>
      </c>
      <c r="I196" s="84">
        <f t="shared" si="36"/>
        <v>0</v>
      </c>
      <c r="J196" s="84">
        <f t="shared" si="37"/>
        <v>0</v>
      </c>
      <c r="K196" s="84">
        <f t="shared" si="38"/>
        <v>0</v>
      </c>
    </row>
    <row r="197" spans="1:11" s="101" customFormat="1" outlineLevel="1" x14ac:dyDescent="0.3">
      <c r="A197" s="81"/>
      <c r="B197" s="81" t="s">
        <v>462</v>
      </c>
      <c r="C197" s="99" t="s">
        <v>441</v>
      </c>
      <c r="D197" s="82" t="s">
        <v>55</v>
      </c>
      <c r="E197" s="83">
        <v>11</v>
      </c>
      <c r="F197" s="102"/>
      <c r="G197" s="102"/>
      <c r="H197" s="85">
        <f t="shared" si="35"/>
        <v>0</v>
      </c>
      <c r="I197" s="84">
        <f t="shared" si="36"/>
        <v>0</v>
      </c>
      <c r="J197" s="84">
        <f t="shared" si="37"/>
        <v>0</v>
      </c>
      <c r="K197" s="84">
        <f t="shared" si="38"/>
        <v>0</v>
      </c>
    </row>
    <row r="198" spans="1:11" s="37" customFormat="1" x14ac:dyDescent="0.3">
      <c r="A198" s="35"/>
      <c r="B198" s="71" t="s">
        <v>80</v>
      </c>
      <c r="C198" s="69" t="s">
        <v>415</v>
      </c>
      <c r="D198" s="36"/>
      <c r="E198" s="53"/>
      <c r="F198" s="75"/>
      <c r="G198" s="75"/>
      <c r="H198" s="75"/>
      <c r="I198" s="76">
        <f>SUM(I199,I201,I207,I209,I215,I217,I223,I225,I231,I251)</f>
        <v>0</v>
      </c>
      <c r="J198" s="76">
        <f t="shared" ref="J198:K198" si="39">SUM(J199,J201,J207,J209,J215,J217,J223,J225,J231,J251)</f>
        <v>0</v>
      </c>
      <c r="K198" s="76">
        <f t="shared" si="39"/>
        <v>0</v>
      </c>
    </row>
    <row r="199" spans="1:11" s="74" customFormat="1" ht="31.2" outlineLevel="1" x14ac:dyDescent="0.3">
      <c r="A199" s="20"/>
      <c r="B199" s="20" t="s">
        <v>81</v>
      </c>
      <c r="C199" s="89" t="s">
        <v>463</v>
      </c>
      <c r="D199" s="5"/>
      <c r="E199" s="48"/>
      <c r="F199" s="79"/>
      <c r="G199" s="79"/>
      <c r="H199" s="77"/>
      <c r="I199" s="77">
        <f>I200</f>
        <v>0</v>
      </c>
      <c r="J199" s="77">
        <f t="shared" ref="J199:K199" si="40">J200</f>
        <v>0</v>
      </c>
      <c r="K199" s="77">
        <f t="shared" si="40"/>
        <v>0</v>
      </c>
    </row>
    <row r="200" spans="1:11" s="101" customFormat="1" ht="31.2" outlineLevel="1" x14ac:dyDescent="0.3">
      <c r="A200" s="81"/>
      <c r="B200" s="81" t="s">
        <v>465</v>
      </c>
      <c r="C200" s="99" t="s">
        <v>464</v>
      </c>
      <c r="D200" s="82" t="s">
        <v>55</v>
      </c>
      <c r="E200" s="83">
        <v>1</v>
      </c>
      <c r="F200" s="102"/>
      <c r="G200" s="102"/>
      <c r="H200" s="85">
        <f t="shared" ref="H200" si="41">SUM(F200:G200)</f>
        <v>0</v>
      </c>
      <c r="I200" s="84">
        <f t="shared" ref="I200" si="42">E200*F200</f>
        <v>0</v>
      </c>
      <c r="J200" s="84">
        <f t="shared" ref="J200" si="43">G200*E200</f>
        <v>0</v>
      </c>
      <c r="K200" s="84">
        <f t="shared" ref="K200" si="44">H200*E200</f>
        <v>0</v>
      </c>
    </row>
    <row r="201" spans="1:11" s="74" customFormat="1" outlineLevel="1" x14ac:dyDescent="0.3">
      <c r="A201" s="20"/>
      <c r="B201" s="20" t="s">
        <v>82</v>
      </c>
      <c r="C201" s="89" t="s">
        <v>420</v>
      </c>
      <c r="D201" s="5"/>
      <c r="E201" s="48"/>
      <c r="F201" s="79"/>
      <c r="G201" s="79"/>
      <c r="H201" s="77"/>
      <c r="I201" s="77">
        <f>SUM(I202:I206)</f>
        <v>0</v>
      </c>
      <c r="J201" s="77">
        <f t="shared" ref="J201:K201" si="45">SUM(J202:J206)</f>
        <v>0</v>
      </c>
      <c r="K201" s="77">
        <f t="shared" si="45"/>
        <v>0</v>
      </c>
    </row>
    <row r="202" spans="1:11" s="101" customFormat="1" outlineLevel="1" x14ac:dyDescent="0.3">
      <c r="A202" s="81"/>
      <c r="B202" s="81" t="s">
        <v>468</v>
      </c>
      <c r="C202" s="99" t="s">
        <v>421</v>
      </c>
      <c r="D202" s="82" t="s">
        <v>55</v>
      </c>
      <c r="E202" s="83">
        <v>2</v>
      </c>
      <c r="F202" s="102"/>
      <c r="G202" s="102"/>
      <c r="H202" s="85">
        <f t="shared" ref="H202:H206" si="46">SUM(F202:G202)</f>
        <v>0</v>
      </c>
      <c r="I202" s="84">
        <f t="shared" ref="I202:I206" si="47">E202*F202</f>
        <v>0</v>
      </c>
      <c r="J202" s="84">
        <f t="shared" ref="J202:J206" si="48">G202*E202</f>
        <v>0</v>
      </c>
      <c r="K202" s="84">
        <f t="shared" ref="K202:K206" si="49">H202*E202</f>
        <v>0</v>
      </c>
    </row>
    <row r="203" spans="1:11" s="101" customFormat="1" outlineLevel="1" x14ac:dyDescent="0.3">
      <c r="A203" s="81"/>
      <c r="B203" s="81" t="s">
        <v>469</v>
      </c>
      <c r="C203" s="99" t="s">
        <v>466</v>
      </c>
      <c r="D203" s="82" t="s">
        <v>55</v>
      </c>
      <c r="E203" s="83">
        <v>2</v>
      </c>
      <c r="F203" s="102"/>
      <c r="G203" s="102"/>
      <c r="H203" s="85">
        <f t="shared" si="46"/>
        <v>0</v>
      </c>
      <c r="I203" s="84">
        <f t="shared" si="47"/>
        <v>0</v>
      </c>
      <c r="J203" s="84">
        <f t="shared" si="48"/>
        <v>0</v>
      </c>
      <c r="K203" s="84">
        <f t="shared" si="49"/>
        <v>0</v>
      </c>
    </row>
    <row r="204" spans="1:11" s="101" customFormat="1" outlineLevel="1" x14ac:dyDescent="0.3">
      <c r="A204" s="81"/>
      <c r="B204" s="81" t="s">
        <v>470</v>
      </c>
      <c r="C204" s="99" t="s">
        <v>467</v>
      </c>
      <c r="D204" s="82" t="s">
        <v>55</v>
      </c>
      <c r="E204" s="83">
        <v>1</v>
      </c>
      <c r="F204" s="102"/>
      <c r="G204" s="102"/>
      <c r="H204" s="85">
        <f t="shared" si="46"/>
        <v>0</v>
      </c>
      <c r="I204" s="84">
        <f t="shared" si="47"/>
        <v>0</v>
      </c>
      <c r="J204" s="84">
        <f t="shared" si="48"/>
        <v>0</v>
      </c>
      <c r="K204" s="84">
        <f t="shared" si="49"/>
        <v>0</v>
      </c>
    </row>
    <row r="205" spans="1:11" s="101" customFormat="1" ht="31.2" outlineLevel="1" x14ac:dyDescent="0.3">
      <c r="A205" s="81"/>
      <c r="B205" s="81" t="s">
        <v>471</v>
      </c>
      <c r="C205" s="99" t="s">
        <v>477</v>
      </c>
      <c r="D205" s="82" t="s">
        <v>57</v>
      </c>
      <c r="E205" s="83">
        <v>2</v>
      </c>
      <c r="F205" s="102"/>
      <c r="G205" s="102"/>
      <c r="H205" s="85">
        <f t="shared" si="46"/>
        <v>0</v>
      </c>
      <c r="I205" s="84">
        <f t="shared" si="47"/>
        <v>0</v>
      </c>
      <c r="J205" s="84">
        <f t="shared" si="48"/>
        <v>0</v>
      </c>
      <c r="K205" s="84">
        <f t="shared" si="49"/>
        <v>0</v>
      </c>
    </row>
    <row r="206" spans="1:11" s="101" customFormat="1" ht="31.2" outlineLevel="1" x14ac:dyDescent="0.3">
      <c r="A206" s="81"/>
      <c r="B206" s="81" t="s">
        <v>472</v>
      </c>
      <c r="C206" s="99" t="s">
        <v>478</v>
      </c>
      <c r="D206" s="82" t="s">
        <v>57</v>
      </c>
      <c r="E206" s="83">
        <v>2</v>
      </c>
      <c r="F206" s="102"/>
      <c r="G206" s="102"/>
      <c r="H206" s="85">
        <f t="shared" si="46"/>
        <v>0</v>
      </c>
      <c r="I206" s="84">
        <f t="shared" si="47"/>
        <v>0</v>
      </c>
      <c r="J206" s="84">
        <f t="shared" si="48"/>
        <v>0</v>
      </c>
      <c r="K206" s="84">
        <f t="shared" si="49"/>
        <v>0</v>
      </c>
    </row>
    <row r="207" spans="1:11" s="74" customFormat="1" ht="31.2" outlineLevel="1" x14ac:dyDescent="0.3">
      <c r="A207" s="20"/>
      <c r="B207" s="20" t="s">
        <v>65</v>
      </c>
      <c r="C207" s="89" t="s">
        <v>473</v>
      </c>
      <c r="D207" s="5"/>
      <c r="E207" s="48"/>
      <c r="F207" s="79"/>
      <c r="G207" s="79"/>
      <c r="H207" s="77"/>
      <c r="I207" s="77">
        <f>I208</f>
        <v>0</v>
      </c>
      <c r="J207" s="77">
        <f t="shared" ref="J207:K207" si="50">J208</f>
        <v>0</v>
      </c>
      <c r="K207" s="77">
        <f t="shared" si="50"/>
        <v>0</v>
      </c>
    </row>
    <row r="208" spans="1:11" s="101" customFormat="1" ht="31.2" outlineLevel="1" x14ac:dyDescent="0.3">
      <c r="A208" s="81"/>
      <c r="B208" s="81" t="s">
        <v>509</v>
      </c>
      <c r="C208" s="99" t="s">
        <v>481</v>
      </c>
      <c r="D208" s="82" t="s">
        <v>55</v>
      </c>
      <c r="E208" s="83">
        <v>1</v>
      </c>
      <c r="F208" s="102"/>
      <c r="G208" s="102"/>
      <c r="H208" s="85">
        <f t="shared" ref="H208" si="51">SUM(F208:G208)</f>
        <v>0</v>
      </c>
      <c r="I208" s="84">
        <f t="shared" ref="I208" si="52">E208*F208</f>
        <v>0</v>
      </c>
      <c r="J208" s="84">
        <f t="shared" ref="J208" si="53">G208*E208</f>
        <v>0</v>
      </c>
      <c r="K208" s="84">
        <f t="shared" ref="K208" si="54">H208*E208</f>
        <v>0</v>
      </c>
    </row>
    <row r="209" spans="1:11" s="74" customFormat="1" outlineLevel="1" x14ac:dyDescent="0.3">
      <c r="A209" s="20"/>
      <c r="B209" s="20" t="s">
        <v>83</v>
      </c>
      <c r="C209" s="89" t="s">
        <v>420</v>
      </c>
      <c r="D209" s="5"/>
      <c r="E209" s="48"/>
      <c r="F209" s="79"/>
      <c r="G209" s="79"/>
      <c r="H209" s="77"/>
      <c r="I209" s="77">
        <f>SUM(I210:I214)</f>
        <v>0</v>
      </c>
      <c r="J209" s="77">
        <f t="shared" ref="J209:K209" si="55">SUM(J210:J214)</f>
        <v>0</v>
      </c>
      <c r="K209" s="77">
        <f t="shared" si="55"/>
        <v>0</v>
      </c>
    </row>
    <row r="210" spans="1:11" s="101" customFormat="1" outlineLevel="1" x14ac:dyDescent="0.3">
      <c r="A210" s="81"/>
      <c r="B210" s="81" t="s">
        <v>510</v>
      </c>
      <c r="C210" s="99" t="s">
        <v>474</v>
      </c>
      <c r="D210" s="82" t="s">
        <v>55</v>
      </c>
      <c r="E210" s="83">
        <v>2</v>
      </c>
      <c r="F210" s="102"/>
      <c r="G210" s="102"/>
      <c r="H210" s="85">
        <f t="shared" ref="H210:H214" si="56">SUM(F210:G210)</f>
        <v>0</v>
      </c>
      <c r="I210" s="84">
        <f t="shared" ref="I210:I214" si="57">E210*F210</f>
        <v>0</v>
      </c>
      <c r="J210" s="84">
        <f t="shared" ref="J210:J214" si="58">G210*E210</f>
        <v>0</v>
      </c>
      <c r="K210" s="84">
        <f t="shared" ref="K210:K214" si="59">H210*E210</f>
        <v>0</v>
      </c>
    </row>
    <row r="211" spans="1:11" s="101" customFormat="1" outlineLevel="1" x14ac:dyDescent="0.3">
      <c r="A211" s="81"/>
      <c r="B211" s="81" t="s">
        <v>511</v>
      </c>
      <c r="C211" s="99" t="s">
        <v>475</v>
      </c>
      <c r="D211" s="82" t="s">
        <v>55</v>
      </c>
      <c r="E211" s="83">
        <v>2</v>
      </c>
      <c r="F211" s="102"/>
      <c r="G211" s="102"/>
      <c r="H211" s="85">
        <f t="shared" si="56"/>
        <v>0</v>
      </c>
      <c r="I211" s="84">
        <f t="shared" si="57"/>
        <v>0</v>
      </c>
      <c r="J211" s="84">
        <f t="shared" si="58"/>
        <v>0</v>
      </c>
      <c r="K211" s="84">
        <f t="shared" si="59"/>
        <v>0</v>
      </c>
    </row>
    <row r="212" spans="1:11" s="101" customFormat="1" outlineLevel="1" x14ac:dyDescent="0.3">
      <c r="A212" s="81"/>
      <c r="B212" s="81" t="s">
        <v>512</v>
      </c>
      <c r="C212" s="99" t="s">
        <v>467</v>
      </c>
      <c r="D212" s="82" t="s">
        <v>55</v>
      </c>
      <c r="E212" s="83">
        <v>1</v>
      </c>
      <c r="F212" s="102"/>
      <c r="G212" s="102"/>
      <c r="H212" s="85">
        <f t="shared" si="56"/>
        <v>0</v>
      </c>
      <c r="I212" s="84">
        <f t="shared" si="57"/>
        <v>0</v>
      </c>
      <c r="J212" s="84">
        <f t="shared" si="58"/>
        <v>0</v>
      </c>
      <c r="K212" s="84">
        <f t="shared" si="59"/>
        <v>0</v>
      </c>
    </row>
    <row r="213" spans="1:11" s="101" customFormat="1" ht="31.2" outlineLevel="1" x14ac:dyDescent="0.3">
      <c r="A213" s="81"/>
      <c r="B213" s="81" t="s">
        <v>513</v>
      </c>
      <c r="C213" s="99" t="s">
        <v>476</v>
      </c>
      <c r="D213" s="82" t="s">
        <v>57</v>
      </c>
      <c r="E213" s="83">
        <v>1</v>
      </c>
      <c r="F213" s="102"/>
      <c r="G213" s="102"/>
      <c r="H213" s="85">
        <f t="shared" si="56"/>
        <v>0</v>
      </c>
      <c r="I213" s="84">
        <f t="shared" si="57"/>
        <v>0</v>
      </c>
      <c r="J213" s="84">
        <f t="shared" si="58"/>
        <v>0</v>
      </c>
      <c r="K213" s="84">
        <f t="shared" si="59"/>
        <v>0</v>
      </c>
    </row>
    <row r="214" spans="1:11" s="101" customFormat="1" ht="31.2" outlineLevel="1" x14ac:dyDescent="0.3">
      <c r="A214" s="81"/>
      <c r="B214" s="81" t="s">
        <v>514</v>
      </c>
      <c r="C214" s="99" t="s">
        <v>479</v>
      </c>
      <c r="D214" s="82" t="s">
        <v>57</v>
      </c>
      <c r="E214" s="83">
        <v>1</v>
      </c>
      <c r="F214" s="102"/>
      <c r="G214" s="102"/>
      <c r="H214" s="85">
        <f t="shared" si="56"/>
        <v>0</v>
      </c>
      <c r="I214" s="84">
        <f t="shared" si="57"/>
        <v>0</v>
      </c>
      <c r="J214" s="84">
        <f t="shared" si="58"/>
        <v>0</v>
      </c>
      <c r="K214" s="84">
        <f t="shared" si="59"/>
        <v>0</v>
      </c>
    </row>
    <row r="215" spans="1:11" s="74" customFormat="1" outlineLevel="1" x14ac:dyDescent="0.3">
      <c r="A215" s="20"/>
      <c r="B215" s="20" t="s">
        <v>84</v>
      </c>
      <c r="C215" s="89" t="s">
        <v>480</v>
      </c>
      <c r="D215" s="5"/>
      <c r="E215" s="48"/>
      <c r="F215" s="79"/>
      <c r="G215" s="79"/>
      <c r="H215" s="77"/>
      <c r="I215" s="77">
        <f>I216</f>
        <v>0</v>
      </c>
      <c r="J215" s="77">
        <f t="shared" ref="J215:K215" si="60">J216</f>
        <v>0</v>
      </c>
      <c r="K215" s="77">
        <f t="shared" si="60"/>
        <v>0</v>
      </c>
    </row>
    <row r="216" spans="1:11" s="101" customFormat="1" ht="31.2" outlineLevel="1" x14ac:dyDescent="0.3">
      <c r="A216" s="81"/>
      <c r="B216" s="81" t="s">
        <v>85</v>
      </c>
      <c r="C216" s="99" t="s">
        <v>481</v>
      </c>
      <c r="D216" s="82" t="s">
        <v>55</v>
      </c>
      <c r="E216" s="83">
        <v>1</v>
      </c>
      <c r="F216" s="102"/>
      <c r="G216" s="102"/>
      <c r="H216" s="85">
        <f t="shared" ref="H216" si="61">SUM(F216:G216)</f>
        <v>0</v>
      </c>
      <c r="I216" s="84">
        <f t="shared" ref="I216" si="62">E216*F216</f>
        <v>0</v>
      </c>
      <c r="J216" s="84">
        <f t="shared" ref="J216" si="63">G216*E216</f>
        <v>0</v>
      </c>
      <c r="K216" s="84">
        <f t="shared" ref="K216" si="64">H216*E216</f>
        <v>0</v>
      </c>
    </row>
    <row r="217" spans="1:11" s="74" customFormat="1" outlineLevel="1" x14ac:dyDescent="0.3">
      <c r="A217" s="20"/>
      <c r="B217" s="20" t="s">
        <v>86</v>
      </c>
      <c r="C217" s="89" t="s">
        <v>420</v>
      </c>
      <c r="D217" s="5"/>
      <c r="E217" s="48"/>
      <c r="F217" s="79"/>
      <c r="G217" s="79"/>
      <c r="H217" s="77"/>
      <c r="I217" s="77">
        <f>SUM(I218:I222)</f>
        <v>0</v>
      </c>
      <c r="J217" s="77">
        <f t="shared" ref="J217:K217" si="65">SUM(J218:J222)</f>
        <v>0</v>
      </c>
      <c r="K217" s="77">
        <f t="shared" si="65"/>
        <v>0</v>
      </c>
    </row>
    <row r="218" spans="1:11" s="101" customFormat="1" outlineLevel="1" x14ac:dyDescent="0.3">
      <c r="A218" s="81"/>
      <c r="B218" s="81" t="s">
        <v>87</v>
      </c>
      <c r="C218" s="99" t="s">
        <v>482</v>
      </c>
      <c r="D218" s="82" t="s">
        <v>55</v>
      </c>
      <c r="E218" s="83">
        <v>2</v>
      </c>
      <c r="F218" s="102"/>
      <c r="G218" s="102"/>
      <c r="H218" s="85">
        <f t="shared" ref="H218:H222" si="66">SUM(F218:G218)</f>
        <v>0</v>
      </c>
      <c r="I218" s="84">
        <f t="shared" ref="I218:I222" si="67">E218*F218</f>
        <v>0</v>
      </c>
      <c r="J218" s="84">
        <f t="shared" ref="J218:J222" si="68">G218*E218</f>
        <v>0</v>
      </c>
      <c r="K218" s="84">
        <f t="shared" ref="K218:K222" si="69">H218*E218</f>
        <v>0</v>
      </c>
    </row>
    <row r="219" spans="1:11" s="101" customFormat="1" outlineLevel="1" x14ac:dyDescent="0.3">
      <c r="A219" s="81"/>
      <c r="B219" s="81" t="s">
        <v>88</v>
      </c>
      <c r="C219" s="99" t="s">
        <v>483</v>
      </c>
      <c r="D219" s="82" t="s">
        <v>55</v>
      </c>
      <c r="E219" s="83">
        <v>2</v>
      </c>
      <c r="F219" s="102"/>
      <c r="G219" s="102"/>
      <c r="H219" s="85">
        <f t="shared" si="66"/>
        <v>0</v>
      </c>
      <c r="I219" s="84">
        <f t="shared" si="67"/>
        <v>0</v>
      </c>
      <c r="J219" s="84">
        <f t="shared" si="68"/>
        <v>0</v>
      </c>
      <c r="K219" s="84">
        <f t="shared" si="69"/>
        <v>0</v>
      </c>
    </row>
    <row r="220" spans="1:11" s="101" customFormat="1" outlineLevel="1" x14ac:dyDescent="0.3">
      <c r="A220" s="81"/>
      <c r="B220" s="81" t="s">
        <v>89</v>
      </c>
      <c r="C220" s="99" t="s">
        <v>467</v>
      </c>
      <c r="D220" s="82" t="s">
        <v>55</v>
      </c>
      <c r="E220" s="83">
        <v>1</v>
      </c>
      <c r="F220" s="102"/>
      <c r="G220" s="102"/>
      <c r="H220" s="85">
        <f t="shared" si="66"/>
        <v>0</v>
      </c>
      <c r="I220" s="84">
        <f t="shared" si="67"/>
        <v>0</v>
      </c>
      <c r="J220" s="84">
        <f t="shared" si="68"/>
        <v>0</v>
      </c>
      <c r="K220" s="84">
        <f t="shared" si="69"/>
        <v>0</v>
      </c>
    </row>
    <row r="221" spans="1:11" s="101" customFormat="1" ht="31.2" outlineLevel="1" x14ac:dyDescent="0.3">
      <c r="A221" s="81"/>
      <c r="B221" s="81" t="s">
        <v>90</v>
      </c>
      <c r="C221" s="99" t="s">
        <v>484</v>
      </c>
      <c r="D221" s="82" t="s">
        <v>57</v>
      </c>
      <c r="E221" s="83">
        <v>1</v>
      </c>
      <c r="F221" s="102"/>
      <c r="G221" s="102"/>
      <c r="H221" s="85">
        <f t="shared" si="66"/>
        <v>0</v>
      </c>
      <c r="I221" s="84">
        <f t="shared" si="67"/>
        <v>0</v>
      </c>
      <c r="J221" s="84">
        <f t="shared" si="68"/>
        <v>0</v>
      </c>
      <c r="K221" s="84">
        <f t="shared" si="69"/>
        <v>0</v>
      </c>
    </row>
    <row r="222" spans="1:11" s="101" customFormat="1" ht="31.2" outlineLevel="1" x14ac:dyDescent="0.3">
      <c r="A222" s="81"/>
      <c r="B222" s="81" t="s">
        <v>91</v>
      </c>
      <c r="C222" s="99" t="s">
        <v>485</v>
      </c>
      <c r="D222" s="82" t="s">
        <v>57</v>
      </c>
      <c r="E222" s="83">
        <v>1</v>
      </c>
      <c r="F222" s="102"/>
      <c r="G222" s="102"/>
      <c r="H222" s="85">
        <f t="shared" si="66"/>
        <v>0</v>
      </c>
      <c r="I222" s="84">
        <f t="shared" si="67"/>
        <v>0</v>
      </c>
      <c r="J222" s="84">
        <f t="shared" si="68"/>
        <v>0</v>
      </c>
      <c r="K222" s="84">
        <f t="shared" si="69"/>
        <v>0</v>
      </c>
    </row>
    <row r="223" spans="1:11" s="74" customFormat="1" outlineLevel="1" x14ac:dyDescent="0.3">
      <c r="A223" s="20"/>
      <c r="B223" s="20" t="s">
        <v>92</v>
      </c>
      <c r="C223" s="89" t="s">
        <v>486</v>
      </c>
      <c r="D223" s="5"/>
      <c r="E223" s="48"/>
      <c r="F223" s="79"/>
      <c r="G223" s="79"/>
      <c r="H223" s="77"/>
      <c r="I223" s="77">
        <f>I224</f>
        <v>0</v>
      </c>
      <c r="J223" s="77">
        <f t="shared" ref="J223:K223" si="70">J224</f>
        <v>0</v>
      </c>
      <c r="K223" s="77">
        <f t="shared" si="70"/>
        <v>0</v>
      </c>
    </row>
    <row r="224" spans="1:11" s="101" customFormat="1" ht="31.2" outlineLevel="1" x14ac:dyDescent="0.3">
      <c r="A224" s="81"/>
      <c r="B224" s="81" t="s">
        <v>515</v>
      </c>
      <c r="C224" s="99" t="s">
        <v>481</v>
      </c>
      <c r="D224" s="82" t="s">
        <v>55</v>
      </c>
      <c r="E224" s="83">
        <v>1</v>
      </c>
      <c r="F224" s="102"/>
      <c r="G224" s="102"/>
      <c r="H224" s="85">
        <f t="shared" ref="H224" si="71">SUM(F224:G224)</f>
        <v>0</v>
      </c>
      <c r="I224" s="84">
        <f t="shared" ref="I224" si="72">E224*F224</f>
        <v>0</v>
      </c>
      <c r="J224" s="84">
        <f t="shared" ref="J224" si="73">G224*E224</f>
        <v>0</v>
      </c>
      <c r="K224" s="84">
        <f t="shared" ref="K224" si="74">H224*E224</f>
        <v>0</v>
      </c>
    </row>
    <row r="225" spans="1:11" s="74" customFormat="1" outlineLevel="1" x14ac:dyDescent="0.3">
      <c r="A225" s="20"/>
      <c r="B225" s="20" t="s">
        <v>93</v>
      </c>
      <c r="C225" s="89" t="s">
        <v>420</v>
      </c>
      <c r="D225" s="5"/>
      <c r="E225" s="48"/>
      <c r="F225" s="79"/>
      <c r="G225" s="79"/>
      <c r="H225" s="77"/>
      <c r="I225" s="77">
        <f>SUM(I226:I230)</f>
        <v>0</v>
      </c>
      <c r="J225" s="77">
        <f t="shared" ref="J225:K225" si="75">SUM(J226:J230)</f>
        <v>0</v>
      </c>
      <c r="K225" s="77">
        <f t="shared" si="75"/>
        <v>0</v>
      </c>
    </row>
    <row r="226" spans="1:11" s="101" customFormat="1" outlineLevel="1" x14ac:dyDescent="0.3">
      <c r="A226" s="81"/>
      <c r="B226" s="81" t="s">
        <v>516</v>
      </c>
      <c r="C226" s="99" t="s">
        <v>487</v>
      </c>
      <c r="D226" s="82" t="s">
        <v>55</v>
      </c>
      <c r="E226" s="83">
        <v>2</v>
      </c>
      <c r="F226" s="102"/>
      <c r="G226" s="102"/>
      <c r="H226" s="85">
        <f t="shared" ref="H226:H230" si="76">SUM(F226:G226)</f>
        <v>0</v>
      </c>
      <c r="I226" s="84">
        <f t="shared" ref="I226:I230" si="77">E226*F226</f>
        <v>0</v>
      </c>
      <c r="J226" s="84">
        <f t="shared" ref="J226:J230" si="78">G226*E226</f>
        <v>0</v>
      </c>
      <c r="K226" s="84">
        <f t="shared" ref="K226:K230" si="79">H226*E226</f>
        <v>0</v>
      </c>
    </row>
    <row r="227" spans="1:11" s="101" customFormat="1" outlineLevel="1" x14ac:dyDescent="0.3">
      <c r="A227" s="81"/>
      <c r="B227" s="81" t="s">
        <v>517</v>
      </c>
      <c r="C227" s="99" t="s">
        <v>488</v>
      </c>
      <c r="D227" s="82" t="s">
        <v>55</v>
      </c>
      <c r="E227" s="83">
        <v>2</v>
      </c>
      <c r="F227" s="102"/>
      <c r="G227" s="102"/>
      <c r="H227" s="85">
        <f t="shared" si="76"/>
        <v>0</v>
      </c>
      <c r="I227" s="84">
        <f t="shared" si="77"/>
        <v>0</v>
      </c>
      <c r="J227" s="84">
        <f t="shared" si="78"/>
        <v>0</v>
      </c>
      <c r="K227" s="84">
        <f t="shared" si="79"/>
        <v>0</v>
      </c>
    </row>
    <row r="228" spans="1:11" s="101" customFormat="1" outlineLevel="1" x14ac:dyDescent="0.3">
      <c r="A228" s="81"/>
      <c r="B228" s="81" t="s">
        <v>518</v>
      </c>
      <c r="C228" s="99" t="s">
        <v>467</v>
      </c>
      <c r="D228" s="82" t="s">
        <v>55</v>
      </c>
      <c r="E228" s="83">
        <v>1</v>
      </c>
      <c r="F228" s="102"/>
      <c r="G228" s="102"/>
      <c r="H228" s="85">
        <f t="shared" si="76"/>
        <v>0</v>
      </c>
      <c r="I228" s="84">
        <f t="shared" si="77"/>
        <v>0</v>
      </c>
      <c r="J228" s="84">
        <f t="shared" si="78"/>
        <v>0</v>
      </c>
      <c r="K228" s="84">
        <f t="shared" si="79"/>
        <v>0</v>
      </c>
    </row>
    <row r="229" spans="1:11" s="101" customFormat="1" ht="31.2" outlineLevel="1" x14ac:dyDescent="0.3">
      <c r="A229" s="81"/>
      <c r="B229" s="81" t="s">
        <v>519</v>
      </c>
      <c r="C229" s="99" t="s">
        <v>489</v>
      </c>
      <c r="D229" s="82" t="s">
        <v>57</v>
      </c>
      <c r="E229" s="83">
        <v>1</v>
      </c>
      <c r="F229" s="102"/>
      <c r="G229" s="102"/>
      <c r="H229" s="85">
        <f t="shared" si="76"/>
        <v>0</v>
      </c>
      <c r="I229" s="84">
        <f t="shared" si="77"/>
        <v>0</v>
      </c>
      <c r="J229" s="84">
        <f t="shared" si="78"/>
        <v>0</v>
      </c>
      <c r="K229" s="84">
        <f t="shared" si="79"/>
        <v>0</v>
      </c>
    </row>
    <row r="230" spans="1:11" s="101" customFormat="1" ht="31.2" outlineLevel="1" x14ac:dyDescent="0.3">
      <c r="A230" s="81"/>
      <c r="B230" s="81" t="s">
        <v>520</v>
      </c>
      <c r="C230" s="99" t="s">
        <v>490</v>
      </c>
      <c r="D230" s="82" t="s">
        <v>57</v>
      </c>
      <c r="E230" s="83">
        <v>1</v>
      </c>
      <c r="F230" s="102"/>
      <c r="G230" s="102"/>
      <c r="H230" s="85">
        <f t="shared" si="76"/>
        <v>0</v>
      </c>
      <c r="I230" s="84">
        <f t="shared" si="77"/>
        <v>0</v>
      </c>
      <c r="J230" s="84">
        <f t="shared" si="78"/>
        <v>0</v>
      </c>
      <c r="K230" s="84">
        <f t="shared" si="79"/>
        <v>0</v>
      </c>
    </row>
    <row r="231" spans="1:11" s="74" customFormat="1" outlineLevel="1" x14ac:dyDescent="0.3">
      <c r="A231" s="20"/>
      <c r="B231" s="20" t="s">
        <v>94</v>
      </c>
      <c r="C231" s="89" t="s">
        <v>429</v>
      </c>
      <c r="D231" s="5"/>
      <c r="E231" s="48"/>
      <c r="F231" s="79"/>
      <c r="G231" s="79"/>
      <c r="H231" s="77"/>
      <c r="I231" s="77">
        <f>SUM(I232:I250)</f>
        <v>0</v>
      </c>
      <c r="J231" s="77">
        <f t="shared" ref="J231:K231" si="80">SUM(J232:J250)</f>
        <v>0</v>
      </c>
      <c r="K231" s="77">
        <f t="shared" si="80"/>
        <v>0</v>
      </c>
    </row>
    <row r="232" spans="1:11" s="101" customFormat="1" outlineLevel="1" x14ac:dyDescent="0.3">
      <c r="A232" s="81"/>
      <c r="B232" s="81" t="s">
        <v>521</v>
      </c>
      <c r="C232" s="99" t="s">
        <v>428</v>
      </c>
      <c r="D232" s="82" t="s">
        <v>55</v>
      </c>
      <c r="E232" s="83">
        <v>2</v>
      </c>
      <c r="F232" s="102"/>
      <c r="G232" s="102"/>
      <c r="H232" s="85">
        <f t="shared" ref="H232:H250" si="81">SUM(F232:G232)</f>
        <v>0</v>
      </c>
      <c r="I232" s="84">
        <f t="shared" ref="I232:I250" si="82">E232*F232</f>
        <v>0</v>
      </c>
      <c r="J232" s="84">
        <f t="shared" ref="J232:J250" si="83">G232*E232</f>
        <v>0</v>
      </c>
      <c r="K232" s="84">
        <f t="shared" ref="K232:K250" si="84">H232*E232</f>
        <v>0</v>
      </c>
    </row>
    <row r="233" spans="1:11" s="101" customFormat="1" outlineLevel="1" x14ac:dyDescent="0.3">
      <c r="A233" s="81"/>
      <c r="B233" s="81" t="s">
        <v>525</v>
      </c>
      <c r="C233" s="99" t="s">
        <v>491</v>
      </c>
      <c r="D233" s="82" t="s">
        <v>55</v>
      </c>
      <c r="E233" s="83">
        <v>2</v>
      </c>
      <c r="F233" s="102"/>
      <c r="G233" s="102"/>
      <c r="H233" s="85">
        <f t="shared" si="81"/>
        <v>0</v>
      </c>
      <c r="I233" s="84">
        <f t="shared" si="82"/>
        <v>0</v>
      </c>
      <c r="J233" s="84">
        <f t="shared" si="83"/>
        <v>0</v>
      </c>
      <c r="K233" s="84">
        <f t="shared" si="84"/>
        <v>0</v>
      </c>
    </row>
    <row r="234" spans="1:11" s="101" customFormat="1" outlineLevel="1" x14ac:dyDescent="0.3">
      <c r="A234" s="81"/>
      <c r="B234" s="81" t="s">
        <v>524</v>
      </c>
      <c r="C234" s="99" t="s">
        <v>492</v>
      </c>
      <c r="D234" s="82" t="s">
        <v>55</v>
      </c>
      <c r="E234" s="83">
        <v>4</v>
      </c>
      <c r="F234" s="102"/>
      <c r="G234" s="102"/>
      <c r="H234" s="85">
        <f t="shared" si="81"/>
        <v>0</v>
      </c>
      <c r="I234" s="84">
        <f t="shared" si="82"/>
        <v>0</v>
      </c>
      <c r="J234" s="84">
        <f t="shared" si="83"/>
        <v>0</v>
      </c>
      <c r="K234" s="84">
        <f t="shared" si="84"/>
        <v>0</v>
      </c>
    </row>
    <row r="235" spans="1:11" s="101" customFormat="1" outlineLevel="1" x14ac:dyDescent="0.3">
      <c r="A235" s="81"/>
      <c r="B235" s="81" t="s">
        <v>523</v>
      </c>
      <c r="C235" s="99" t="s">
        <v>493</v>
      </c>
      <c r="D235" s="82" t="s">
        <v>55</v>
      </c>
      <c r="E235" s="83">
        <v>2</v>
      </c>
      <c r="F235" s="102"/>
      <c r="G235" s="102"/>
      <c r="H235" s="85">
        <f t="shared" si="81"/>
        <v>0</v>
      </c>
      <c r="I235" s="84">
        <f t="shared" si="82"/>
        <v>0</v>
      </c>
      <c r="J235" s="84">
        <f t="shared" si="83"/>
        <v>0</v>
      </c>
      <c r="K235" s="84">
        <f t="shared" si="84"/>
        <v>0</v>
      </c>
    </row>
    <row r="236" spans="1:11" s="101" customFormat="1" outlineLevel="1" x14ac:dyDescent="0.3">
      <c r="A236" s="81"/>
      <c r="B236" s="81" t="s">
        <v>526</v>
      </c>
      <c r="C236" s="99" t="s">
        <v>494</v>
      </c>
      <c r="D236" s="82" t="s">
        <v>55</v>
      </c>
      <c r="E236" s="83">
        <v>4</v>
      </c>
      <c r="F236" s="102"/>
      <c r="G236" s="102"/>
      <c r="H236" s="85">
        <f t="shared" si="81"/>
        <v>0</v>
      </c>
      <c r="I236" s="84">
        <f t="shared" si="82"/>
        <v>0</v>
      </c>
      <c r="J236" s="84">
        <f t="shared" si="83"/>
        <v>0</v>
      </c>
      <c r="K236" s="84">
        <f t="shared" si="84"/>
        <v>0</v>
      </c>
    </row>
    <row r="237" spans="1:11" s="101" customFormat="1" outlineLevel="1" x14ac:dyDescent="0.3">
      <c r="A237" s="81"/>
      <c r="B237" s="81" t="s">
        <v>527</v>
      </c>
      <c r="C237" s="99" t="s">
        <v>495</v>
      </c>
      <c r="D237" s="82" t="s">
        <v>55</v>
      </c>
      <c r="E237" s="83">
        <v>2</v>
      </c>
      <c r="F237" s="102"/>
      <c r="G237" s="102"/>
      <c r="H237" s="85">
        <f t="shared" si="81"/>
        <v>0</v>
      </c>
      <c r="I237" s="84">
        <f t="shared" si="82"/>
        <v>0</v>
      </c>
      <c r="J237" s="84">
        <f t="shared" si="83"/>
        <v>0</v>
      </c>
      <c r="K237" s="84">
        <f t="shared" si="84"/>
        <v>0</v>
      </c>
    </row>
    <row r="238" spans="1:11" s="101" customFormat="1" outlineLevel="1" x14ac:dyDescent="0.3">
      <c r="A238" s="81"/>
      <c r="B238" s="81" t="s">
        <v>528</v>
      </c>
      <c r="C238" s="99" t="s">
        <v>432</v>
      </c>
      <c r="D238" s="82" t="s">
        <v>55</v>
      </c>
      <c r="E238" s="83">
        <v>4</v>
      </c>
      <c r="F238" s="102"/>
      <c r="G238" s="102"/>
      <c r="H238" s="85">
        <f t="shared" si="81"/>
        <v>0</v>
      </c>
      <c r="I238" s="84">
        <f t="shared" si="82"/>
        <v>0</v>
      </c>
      <c r="J238" s="84">
        <f t="shared" si="83"/>
        <v>0</v>
      </c>
      <c r="K238" s="84">
        <f t="shared" si="84"/>
        <v>0</v>
      </c>
    </row>
    <row r="239" spans="1:11" s="101" customFormat="1" outlineLevel="1" x14ac:dyDescent="0.3">
      <c r="A239" s="81"/>
      <c r="B239" s="81" t="s">
        <v>522</v>
      </c>
      <c r="C239" s="99" t="s">
        <v>496</v>
      </c>
      <c r="D239" s="82" t="s">
        <v>55</v>
      </c>
      <c r="E239" s="83">
        <v>4</v>
      </c>
      <c r="F239" s="102"/>
      <c r="G239" s="102"/>
      <c r="H239" s="85">
        <f t="shared" si="81"/>
        <v>0</v>
      </c>
      <c r="I239" s="84">
        <f t="shared" si="82"/>
        <v>0</v>
      </c>
      <c r="J239" s="84">
        <f t="shared" si="83"/>
        <v>0</v>
      </c>
      <c r="K239" s="84">
        <f t="shared" si="84"/>
        <v>0</v>
      </c>
    </row>
    <row r="240" spans="1:11" s="101" customFormat="1" outlineLevel="1" x14ac:dyDescent="0.3">
      <c r="A240" s="81"/>
      <c r="B240" s="81" t="s">
        <v>529</v>
      </c>
      <c r="C240" s="99" t="s">
        <v>497</v>
      </c>
      <c r="D240" s="82" t="s">
        <v>55</v>
      </c>
      <c r="E240" s="83">
        <v>8</v>
      </c>
      <c r="F240" s="102"/>
      <c r="G240" s="102"/>
      <c r="H240" s="85">
        <f t="shared" si="81"/>
        <v>0</v>
      </c>
      <c r="I240" s="84">
        <f t="shared" si="82"/>
        <v>0</v>
      </c>
      <c r="J240" s="84">
        <f t="shared" si="83"/>
        <v>0</v>
      </c>
      <c r="K240" s="84">
        <f t="shared" si="84"/>
        <v>0</v>
      </c>
    </row>
    <row r="241" spans="1:11" s="101" customFormat="1" outlineLevel="1" x14ac:dyDescent="0.3">
      <c r="A241" s="81"/>
      <c r="B241" s="81" t="s">
        <v>530</v>
      </c>
      <c r="C241" s="99" t="s">
        <v>498</v>
      </c>
      <c r="D241" s="82" t="s">
        <v>55</v>
      </c>
      <c r="E241" s="83">
        <v>4</v>
      </c>
      <c r="F241" s="102"/>
      <c r="G241" s="102"/>
      <c r="H241" s="85">
        <f t="shared" si="81"/>
        <v>0</v>
      </c>
      <c r="I241" s="84">
        <f t="shared" si="82"/>
        <v>0</v>
      </c>
      <c r="J241" s="84">
        <f t="shared" si="83"/>
        <v>0</v>
      </c>
      <c r="K241" s="84">
        <f t="shared" si="84"/>
        <v>0</v>
      </c>
    </row>
    <row r="242" spans="1:11" s="101" customFormat="1" outlineLevel="1" x14ac:dyDescent="0.3">
      <c r="A242" s="81"/>
      <c r="B242" s="81" t="s">
        <v>531</v>
      </c>
      <c r="C242" s="99" t="s">
        <v>499</v>
      </c>
      <c r="D242" s="82" t="s">
        <v>55</v>
      </c>
      <c r="E242" s="83">
        <v>8</v>
      </c>
      <c r="F242" s="102"/>
      <c r="G242" s="102"/>
      <c r="H242" s="85">
        <f t="shared" si="81"/>
        <v>0</v>
      </c>
      <c r="I242" s="84">
        <f t="shared" si="82"/>
        <v>0</v>
      </c>
      <c r="J242" s="84">
        <f t="shared" si="83"/>
        <v>0</v>
      </c>
      <c r="K242" s="84">
        <f t="shared" si="84"/>
        <v>0</v>
      </c>
    </row>
    <row r="243" spans="1:11" s="101" customFormat="1" outlineLevel="1" x14ac:dyDescent="0.3">
      <c r="A243" s="81"/>
      <c r="B243" s="81" t="s">
        <v>532</v>
      </c>
      <c r="C243" s="99" t="s">
        <v>500</v>
      </c>
      <c r="D243" s="82" t="s">
        <v>55</v>
      </c>
      <c r="E243" s="83">
        <v>4</v>
      </c>
      <c r="F243" s="102"/>
      <c r="G243" s="102"/>
      <c r="H243" s="85">
        <f t="shared" si="81"/>
        <v>0</v>
      </c>
      <c r="I243" s="84">
        <f t="shared" si="82"/>
        <v>0</v>
      </c>
      <c r="J243" s="84">
        <f t="shared" si="83"/>
        <v>0</v>
      </c>
      <c r="K243" s="84">
        <f t="shared" si="84"/>
        <v>0</v>
      </c>
    </row>
    <row r="244" spans="1:11" s="101" customFormat="1" outlineLevel="1" x14ac:dyDescent="0.3">
      <c r="A244" s="81"/>
      <c r="B244" s="81" t="s">
        <v>533</v>
      </c>
      <c r="C244" s="99" t="s">
        <v>433</v>
      </c>
      <c r="D244" s="82" t="s">
        <v>55</v>
      </c>
      <c r="E244" s="83">
        <v>4</v>
      </c>
      <c r="F244" s="102"/>
      <c r="G244" s="102"/>
      <c r="H244" s="85">
        <f t="shared" si="81"/>
        <v>0</v>
      </c>
      <c r="I244" s="84">
        <f t="shared" si="82"/>
        <v>0</v>
      </c>
      <c r="J244" s="84">
        <f t="shared" si="83"/>
        <v>0</v>
      </c>
      <c r="K244" s="84">
        <f t="shared" si="84"/>
        <v>0</v>
      </c>
    </row>
    <row r="245" spans="1:11" s="101" customFormat="1" outlineLevel="1" x14ac:dyDescent="0.3">
      <c r="A245" s="81"/>
      <c r="B245" s="81" t="s">
        <v>534</v>
      </c>
      <c r="C245" s="99" t="s">
        <v>501</v>
      </c>
      <c r="D245" s="82" t="s">
        <v>55</v>
      </c>
      <c r="E245" s="83">
        <v>4</v>
      </c>
      <c r="F245" s="102"/>
      <c r="G245" s="102"/>
      <c r="H245" s="85">
        <f t="shared" si="81"/>
        <v>0</v>
      </c>
      <c r="I245" s="84">
        <f t="shared" si="82"/>
        <v>0</v>
      </c>
      <c r="J245" s="84">
        <f t="shared" si="83"/>
        <v>0</v>
      </c>
      <c r="K245" s="84">
        <f t="shared" si="84"/>
        <v>0</v>
      </c>
    </row>
    <row r="246" spans="1:11" s="101" customFormat="1" outlineLevel="1" x14ac:dyDescent="0.3">
      <c r="A246" s="81"/>
      <c r="B246" s="81" t="s">
        <v>535</v>
      </c>
      <c r="C246" s="99" t="s">
        <v>502</v>
      </c>
      <c r="D246" s="82" t="s">
        <v>55</v>
      </c>
      <c r="E246" s="83">
        <v>8</v>
      </c>
      <c r="F246" s="102"/>
      <c r="G246" s="102"/>
      <c r="H246" s="85">
        <f t="shared" si="81"/>
        <v>0</v>
      </c>
      <c r="I246" s="84">
        <f t="shared" si="82"/>
        <v>0</v>
      </c>
      <c r="J246" s="84">
        <f t="shared" si="83"/>
        <v>0</v>
      </c>
      <c r="K246" s="84">
        <f t="shared" si="84"/>
        <v>0</v>
      </c>
    </row>
    <row r="247" spans="1:11" s="101" customFormat="1" outlineLevel="1" x14ac:dyDescent="0.3">
      <c r="A247" s="81"/>
      <c r="B247" s="81" t="s">
        <v>536</v>
      </c>
      <c r="C247" s="99" t="s">
        <v>503</v>
      </c>
      <c r="D247" s="82" t="s">
        <v>55</v>
      </c>
      <c r="E247" s="83">
        <v>4</v>
      </c>
      <c r="F247" s="102"/>
      <c r="G247" s="102"/>
      <c r="H247" s="85">
        <f t="shared" si="81"/>
        <v>0</v>
      </c>
      <c r="I247" s="84">
        <f t="shared" si="82"/>
        <v>0</v>
      </c>
      <c r="J247" s="84">
        <f t="shared" si="83"/>
        <v>0</v>
      </c>
      <c r="K247" s="84">
        <f t="shared" si="84"/>
        <v>0</v>
      </c>
    </row>
    <row r="248" spans="1:11" s="101" customFormat="1" outlineLevel="1" x14ac:dyDescent="0.3">
      <c r="A248" s="81"/>
      <c r="B248" s="81" t="s">
        <v>537</v>
      </c>
      <c r="C248" s="99" t="s">
        <v>504</v>
      </c>
      <c r="D248" s="82" t="s">
        <v>55</v>
      </c>
      <c r="E248" s="83">
        <v>8</v>
      </c>
      <c r="F248" s="102"/>
      <c r="G248" s="102"/>
      <c r="H248" s="85">
        <f t="shared" si="81"/>
        <v>0</v>
      </c>
      <c r="I248" s="84">
        <f t="shared" si="82"/>
        <v>0</v>
      </c>
      <c r="J248" s="84">
        <f t="shared" si="83"/>
        <v>0</v>
      </c>
      <c r="K248" s="84">
        <f t="shared" si="84"/>
        <v>0</v>
      </c>
    </row>
    <row r="249" spans="1:11" s="101" customFormat="1" outlineLevel="1" x14ac:dyDescent="0.3">
      <c r="A249" s="81"/>
      <c r="B249" s="81" t="s">
        <v>538</v>
      </c>
      <c r="C249" s="99" t="s">
        <v>505</v>
      </c>
      <c r="D249" s="82" t="s">
        <v>55</v>
      </c>
      <c r="E249" s="83">
        <v>4</v>
      </c>
      <c r="F249" s="102"/>
      <c r="G249" s="102"/>
      <c r="H249" s="85">
        <f t="shared" si="81"/>
        <v>0</v>
      </c>
      <c r="I249" s="84">
        <f t="shared" si="82"/>
        <v>0</v>
      </c>
      <c r="J249" s="84">
        <f t="shared" si="83"/>
        <v>0</v>
      </c>
      <c r="K249" s="84">
        <f t="shared" si="84"/>
        <v>0</v>
      </c>
    </row>
    <row r="250" spans="1:11" s="101" customFormat="1" outlineLevel="1" x14ac:dyDescent="0.3">
      <c r="A250" s="81"/>
      <c r="B250" s="81" t="s">
        <v>539</v>
      </c>
      <c r="C250" s="99" t="s">
        <v>506</v>
      </c>
      <c r="D250" s="82" t="s">
        <v>57</v>
      </c>
      <c r="E250" s="83">
        <v>1</v>
      </c>
      <c r="F250" s="102"/>
      <c r="G250" s="102"/>
      <c r="H250" s="85">
        <f t="shared" si="81"/>
        <v>0</v>
      </c>
      <c r="I250" s="84">
        <f t="shared" si="82"/>
        <v>0</v>
      </c>
      <c r="J250" s="84">
        <f t="shared" si="83"/>
        <v>0</v>
      </c>
      <c r="K250" s="84">
        <f t="shared" si="84"/>
        <v>0</v>
      </c>
    </row>
    <row r="251" spans="1:11" s="74" customFormat="1" outlineLevel="1" x14ac:dyDescent="0.3">
      <c r="A251" s="20"/>
      <c r="B251" s="20" t="s">
        <v>95</v>
      </c>
      <c r="C251" s="89" t="s">
        <v>434</v>
      </c>
      <c r="D251" s="5"/>
      <c r="E251" s="48"/>
      <c r="F251" s="79"/>
      <c r="G251" s="79"/>
      <c r="H251" s="77"/>
      <c r="I251" s="77">
        <f>SUM(I252:I259)</f>
        <v>0</v>
      </c>
      <c r="J251" s="77">
        <f t="shared" ref="J251:K251" si="85">SUM(J252:J259)</f>
        <v>0</v>
      </c>
      <c r="K251" s="77">
        <f t="shared" si="85"/>
        <v>0</v>
      </c>
    </row>
    <row r="252" spans="1:11" s="101" customFormat="1" outlineLevel="1" x14ac:dyDescent="0.3">
      <c r="A252" s="81"/>
      <c r="B252" s="81" t="s">
        <v>540</v>
      </c>
      <c r="C252" s="99" t="s">
        <v>435</v>
      </c>
      <c r="D252" s="82" t="s">
        <v>22</v>
      </c>
      <c r="E252" s="83">
        <v>300</v>
      </c>
      <c r="F252" s="102"/>
      <c r="G252" s="102"/>
      <c r="H252" s="85">
        <f t="shared" ref="H252:H259" si="86">SUM(F252:G252)</f>
        <v>0</v>
      </c>
      <c r="I252" s="84">
        <f t="shared" ref="I252:I259" si="87">E252*F252</f>
        <v>0</v>
      </c>
      <c r="J252" s="84">
        <f t="shared" ref="J252:J259" si="88">G252*E252</f>
        <v>0</v>
      </c>
      <c r="K252" s="84">
        <f t="shared" ref="K252:K259" si="89">H252*E252</f>
        <v>0</v>
      </c>
    </row>
    <row r="253" spans="1:11" s="101" customFormat="1" outlineLevel="1" x14ac:dyDescent="0.3">
      <c r="A253" s="81"/>
      <c r="B253" s="81" t="s">
        <v>541</v>
      </c>
      <c r="C253" s="99" t="s">
        <v>436</v>
      </c>
      <c r="D253" s="82" t="s">
        <v>22</v>
      </c>
      <c r="E253" s="83">
        <v>200</v>
      </c>
      <c r="F253" s="102"/>
      <c r="G253" s="102"/>
      <c r="H253" s="85">
        <f t="shared" si="86"/>
        <v>0</v>
      </c>
      <c r="I253" s="84">
        <f t="shared" si="87"/>
        <v>0</v>
      </c>
      <c r="J253" s="84">
        <f t="shared" si="88"/>
        <v>0</v>
      </c>
      <c r="K253" s="84">
        <f t="shared" si="89"/>
        <v>0</v>
      </c>
    </row>
    <row r="254" spans="1:11" s="101" customFormat="1" outlineLevel="1" x14ac:dyDescent="0.3">
      <c r="A254" s="81"/>
      <c r="B254" s="81" t="s">
        <v>542</v>
      </c>
      <c r="C254" s="99" t="s">
        <v>507</v>
      </c>
      <c r="D254" s="82" t="s">
        <v>22</v>
      </c>
      <c r="E254" s="83">
        <v>500</v>
      </c>
      <c r="F254" s="102"/>
      <c r="G254" s="102"/>
      <c r="H254" s="85">
        <f t="shared" si="86"/>
        <v>0</v>
      </c>
      <c r="I254" s="84">
        <f t="shared" si="87"/>
        <v>0</v>
      </c>
      <c r="J254" s="84">
        <f t="shared" si="88"/>
        <v>0</v>
      </c>
      <c r="K254" s="84">
        <f t="shared" si="89"/>
        <v>0</v>
      </c>
    </row>
    <row r="255" spans="1:11" s="101" customFormat="1" outlineLevel="1" x14ac:dyDescent="0.3">
      <c r="A255" s="81"/>
      <c r="B255" s="81" t="s">
        <v>543</v>
      </c>
      <c r="C255" s="99" t="s">
        <v>508</v>
      </c>
      <c r="D255" s="82" t="s">
        <v>55</v>
      </c>
      <c r="E255" s="83">
        <v>4</v>
      </c>
      <c r="F255" s="102"/>
      <c r="G255" s="102"/>
      <c r="H255" s="85">
        <f t="shared" si="86"/>
        <v>0</v>
      </c>
      <c r="I255" s="84">
        <f t="shared" si="87"/>
        <v>0</v>
      </c>
      <c r="J255" s="84">
        <f t="shared" si="88"/>
        <v>0</v>
      </c>
      <c r="K255" s="84">
        <f t="shared" si="89"/>
        <v>0</v>
      </c>
    </row>
    <row r="256" spans="1:11" s="101" customFormat="1" outlineLevel="1" x14ac:dyDescent="0.3">
      <c r="A256" s="81"/>
      <c r="B256" s="81" t="s">
        <v>544</v>
      </c>
      <c r="C256" s="99" t="s">
        <v>439</v>
      </c>
      <c r="D256" s="82" t="s">
        <v>22</v>
      </c>
      <c r="E256" s="83">
        <v>100</v>
      </c>
      <c r="F256" s="102"/>
      <c r="G256" s="102"/>
      <c r="H256" s="85">
        <f t="shared" si="86"/>
        <v>0</v>
      </c>
      <c r="I256" s="84">
        <f t="shared" si="87"/>
        <v>0</v>
      </c>
      <c r="J256" s="84">
        <f t="shared" si="88"/>
        <v>0</v>
      </c>
      <c r="K256" s="84">
        <f t="shared" si="89"/>
        <v>0</v>
      </c>
    </row>
    <row r="257" spans="1:11" s="101" customFormat="1" outlineLevel="1" x14ac:dyDescent="0.3">
      <c r="A257" s="81"/>
      <c r="B257" s="81" t="s">
        <v>545</v>
      </c>
      <c r="C257" s="99" t="s">
        <v>440</v>
      </c>
      <c r="D257" s="82" t="s">
        <v>55</v>
      </c>
      <c r="E257" s="83">
        <v>500</v>
      </c>
      <c r="F257" s="102"/>
      <c r="G257" s="102"/>
      <c r="H257" s="85">
        <f t="shared" si="86"/>
        <v>0</v>
      </c>
      <c r="I257" s="84">
        <f t="shared" si="87"/>
        <v>0</v>
      </c>
      <c r="J257" s="84">
        <f t="shared" si="88"/>
        <v>0</v>
      </c>
      <c r="K257" s="84">
        <f t="shared" si="89"/>
        <v>0</v>
      </c>
    </row>
    <row r="258" spans="1:11" s="101" customFormat="1" outlineLevel="1" x14ac:dyDescent="0.3">
      <c r="A258" s="81"/>
      <c r="B258" s="81" t="s">
        <v>546</v>
      </c>
      <c r="C258" s="99" t="s">
        <v>441</v>
      </c>
      <c r="D258" s="82" t="s">
        <v>55</v>
      </c>
      <c r="E258" s="83">
        <v>250</v>
      </c>
      <c r="F258" s="102"/>
      <c r="G258" s="102"/>
      <c r="H258" s="85">
        <f t="shared" si="86"/>
        <v>0</v>
      </c>
      <c r="I258" s="84">
        <f t="shared" si="87"/>
        <v>0</v>
      </c>
      <c r="J258" s="84">
        <f t="shared" si="88"/>
        <v>0</v>
      </c>
      <c r="K258" s="84">
        <f t="shared" si="89"/>
        <v>0</v>
      </c>
    </row>
    <row r="259" spans="1:11" s="101" customFormat="1" outlineLevel="1" x14ac:dyDescent="0.3">
      <c r="A259" s="81"/>
      <c r="B259" s="81" t="s">
        <v>547</v>
      </c>
      <c r="C259" s="99" t="s">
        <v>506</v>
      </c>
      <c r="D259" s="82" t="s">
        <v>57</v>
      </c>
      <c r="E259" s="83">
        <v>1</v>
      </c>
      <c r="F259" s="102"/>
      <c r="G259" s="102"/>
      <c r="H259" s="85">
        <f t="shared" si="86"/>
        <v>0</v>
      </c>
      <c r="I259" s="84">
        <f t="shared" si="87"/>
        <v>0</v>
      </c>
      <c r="J259" s="84">
        <f t="shared" si="88"/>
        <v>0</v>
      </c>
      <c r="K259" s="84">
        <f t="shared" si="89"/>
        <v>0</v>
      </c>
    </row>
    <row r="260" spans="1:11" s="37" customFormat="1" x14ac:dyDescent="0.3">
      <c r="A260" s="35"/>
      <c r="B260" s="71" t="s">
        <v>96</v>
      </c>
      <c r="C260" s="69" t="s">
        <v>548</v>
      </c>
      <c r="D260" s="36"/>
      <c r="E260" s="53"/>
      <c r="F260" s="75"/>
      <c r="G260" s="75"/>
      <c r="H260" s="75"/>
      <c r="I260" s="76">
        <f>SUM(I261,I274,I285)</f>
        <v>0</v>
      </c>
      <c r="J260" s="76">
        <f t="shared" ref="J260:K260" si="90">SUM(J261,J274,J285)</f>
        <v>0</v>
      </c>
      <c r="K260" s="76">
        <f t="shared" si="90"/>
        <v>0</v>
      </c>
    </row>
    <row r="261" spans="1:11" s="74" customFormat="1" ht="31.2" outlineLevel="1" x14ac:dyDescent="0.3">
      <c r="A261" s="20"/>
      <c r="B261" s="20" t="s">
        <v>98</v>
      </c>
      <c r="C261" s="89" t="s">
        <v>550</v>
      </c>
      <c r="D261" s="5"/>
      <c r="E261" s="48"/>
      <c r="F261" s="79"/>
      <c r="G261" s="79"/>
      <c r="H261" s="77"/>
      <c r="I261" s="77">
        <f>SUM(I262:I273)</f>
        <v>0</v>
      </c>
      <c r="J261" s="77">
        <f t="shared" ref="J261:K261" si="91">SUM(J262:J273)</f>
        <v>0</v>
      </c>
      <c r="K261" s="77">
        <f t="shared" si="91"/>
        <v>0</v>
      </c>
    </row>
    <row r="262" spans="1:11" s="101" customFormat="1" ht="31.2" outlineLevel="1" x14ac:dyDescent="0.3">
      <c r="A262" s="81"/>
      <c r="B262" s="81" t="s">
        <v>589</v>
      </c>
      <c r="C262" s="99" t="s">
        <v>549</v>
      </c>
      <c r="D262" s="82" t="s">
        <v>55</v>
      </c>
      <c r="E262" s="83">
        <v>1</v>
      </c>
      <c r="F262" s="102"/>
      <c r="G262" s="102"/>
      <c r="H262" s="85">
        <f t="shared" ref="H262:H273" si="92">SUM(F262:G262)</f>
        <v>0</v>
      </c>
      <c r="I262" s="84">
        <f t="shared" ref="I262:I273" si="93">E262*F262</f>
        <v>0</v>
      </c>
      <c r="J262" s="84">
        <f t="shared" ref="J262:J273" si="94">G262*E262</f>
        <v>0</v>
      </c>
      <c r="K262" s="84">
        <f t="shared" ref="K262:K273" si="95">H262*E262</f>
        <v>0</v>
      </c>
    </row>
    <row r="263" spans="1:11" s="101" customFormat="1" outlineLevel="1" x14ac:dyDescent="0.3">
      <c r="A263" s="81"/>
      <c r="B263" s="81" t="s">
        <v>590</v>
      </c>
      <c r="C263" s="99" t="s">
        <v>551</v>
      </c>
      <c r="D263" s="82" t="s">
        <v>55</v>
      </c>
      <c r="E263" s="83">
        <v>1</v>
      </c>
      <c r="F263" s="102"/>
      <c r="G263" s="102"/>
      <c r="H263" s="85">
        <f t="shared" si="92"/>
        <v>0</v>
      </c>
      <c r="I263" s="84">
        <f t="shared" si="93"/>
        <v>0</v>
      </c>
      <c r="J263" s="84">
        <f t="shared" si="94"/>
        <v>0</v>
      </c>
      <c r="K263" s="84">
        <f t="shared" si="95"/>
        <v>0</v>
      </c>
    </row>
    <row r="264" spans="1:11" s="101" customFormat="1" outlineLevel="1" x14ac:dyDescent="0.3">
      <c r="A264" s="81"/>
      <c r="B264" s="81" t="s">
        <v>591</v>
      </c>
      <c r="C264" s="99" t="s">
        <v>552</v>
      </c>
      <c r="D264" s="82" t="s">
        <v>55</v>
      </c>
      <c r="E264" s="83">
        <v>1</v>
      </c>
      <c r="F264" s="102"/>
      <c r="G264" s="102"/>
      <c r="H264" s="85">
        <f t="shared" si="92"/>
        <v>0</v>
      </c>
      <c r="I264" s="84">
        <f t="shared" si="93"/>
        <v>0</v>
      </c>
      <c r="J264" s="84">
        <f t="shared" si="94"/>
        <v>0</v>
      </c>
      <c r="K264" s="84">
        <f t="shared" si="95"/>
        <v>0</v>
      </c>
    </row>
    <row r="265" spans="1:11" s="101" customFormat="1" outlineLevel="1" x14ac:dyDescent="0.3">
      <c r="A265" s="81"/>
      <c r="B265" s="81" t="s">
        <v>592</v>
      </c>
      <c r="C265" s="99" t="s">
        <v>553</v>
      </c>
      <c r="D265" s="82" t="s">
        <v>55</v>
      </c>
      <c r="E265" s="83">
        <v>1</v>
      </c>
      <c r="F265" s="102"/>
      <c r="G265" s="102"/>
      <c r="H265" s="85">
        <f t="shared" si="92"/>
        <v>0</v>
      </c>
      <c r="I265" s="84">
        <f t="shared" si="93"/>
        <v>0</v>
      </c>
      <c r="J265" s="84">
        <f t="shared" si="94"/>
        <v>0</v>
      </c>
      <c r="K265" s="84">
        <f t="shared" si="95"/>
        <v>0</v>
      </c>
    </row>
    <row r="266" spans="1:11" s="101" customFormat="1" outlineLevel="1" x14ac:dyDescent="0.3">
      <c r="A266" s="81"/>
      <c r="B266" s="81" t="s">
        <v>593</v>
      </c>
      <c r="C266" s="99" t="s">
        <v>554</v>
      </c>
      <c r="D266" s="82" t="s">
        <v>55</v>
      </c>
      <c r="E266" s="83">
        <v>2</v>
      </c>
      <c r="F266" s="102"/>
      <c r="G266" s="102"/>
      <c r="H266" s="85">
        <f t="shared" si="92"/>
        <v>0</v>
      </c>
      <c r="I266" s="84">
        <f t="shared" si="93"/>
        <v>0</v>
      </c>
      <c r="J266" s="84">
        <f t="shared" si="94"/>
        <v>0</v>
      </c>
      <c r="K266" s="84">
        <f t="shared" si="95"/>
        <v>0</v>
      </c>
    </row>
    <row r="267" spans="1:11" s="101" customFormat="1" outlineLevel="1" x14ac:dyDescent="0.3">
      <c r="A267" s="81"/>
      <c r="B267" s="81" t="s">
        <v>594</v>
      </c>
      <c r="C267" s="99" t="s">
        <v>555</v>
      </c>
      <c r="D267" s="82" t="s">
        <v>55</v>
      </c>
      <c r="E267" s="83">
        <v>2</v>
      </c>
      <c r="F267" s="102"/>
      <c r="G267" s="102"/>
      <c r="H267" s="85">
        <f t="shared" si="92"/>
        <v>0</v>
      </c>
      <c r="I267" s="84">
        <f t="shared" si="93"/>
        <v>0</v>
      </c>
      <c r="J267" s="84">
        <f t="shared" si="94"/>
        <v>0</v>
      </c>
      <c r="K267" s="84">
        <f t="shared" si="95"/>
        <v>0</v>
      </c>
    </row>
    <row r="268" spans="1:11" s="101" customFormat="1" outlineLevel="1" x14ac:dyDescent="0.3">
      <c r="A268" s="81"/>
      <c r="B268" s="81" t="s">
        <v>595</v>
      </c>
      <c r="C268" s="99" t="s">
        <v>556</v>
      </c>
      <c r="D268" s="82" t="s">
        <v>55</v>
      </c>
      <c r="E268" s="83">
        <v>2</v>
      </c>
      <c r="F268" s="102"/>
      <c r="G268" s="102"/>
      <c r="H268" s="85">
        <f t="shared" si="92"/>
        <v>0</v>
      </c>
      <c r="I268" s="84">
        <f t="shared" si="93"/>
        <v>0</v>
      </c>
      <c r="J268" s="84">
        <f t="shared" si="94"/>
        <v>0</v>
      </c>
      <c r="K268" s="84">
        <f t="shared" si="95"/>
        <v>0</v>
      </c>
    </row>
    <row r="269" spans="1:11" s="101" customFormat="1" outlineLevel="1" x14ac:dyDescent="0.3">
      <c r="A269" s="81"/>
      <c r="B269" s="81" t="s">
        <v>596</v>
      </c>
      <c r="C269" s="99" t="s">
        <v>557</v>
      </c>
      <c r="D269" s="82" t="s">
        <v>55</v>
      </c>
      <c r="E269" s="83">
        <v>2</v>
      </c>
      <c r="F269" s="102"/>
      <c r="G269" s="102"/>
      <c r="H269" s="85">
        <f t="shared" si="92"/>
        <v>0</v>
      </c>
      <c r="I269" s="84">
        <f t="shared" si="93"/>
        <v>0</v>
      </c>
      <c r="J269" s="84">
        <f t="shared" si="94"/>
        <v>0</v>
      </c>
      <c r="K269" s="84">
        <f t="shared" si="95"/>
        <v>0</v>
      </c>
    </row>
    <row r="270" spans="1:11" s="101" customFormat="1" outlineLevel="1" x14ac:dyDescent="0.3">
      <c r="A270" s="81"/>
      <c r="B270" s="81" t="s">
        <v>597</v>
      </c>
      <c r="C270" s="99" t="s">
        <v>558</v>
      </c>
      <c r="D270" s="82" t="s">
        <v>55</v>
      </c>
      <c r="E270" s="83">
        <v>1</v>
      </c>
      <c r="F270" s="102"/>
      <c r="G270" s="102"/>
      <c r="H270" s="85">
        <f t="shared" si="92"/>
        <v>0</v>
      </c>
      <c r="I270" s="84">
        <f t="shared" si="93"/>
        <v>0</v>
      </c>
      <c r="J270" s="84">
        <f t="shared" si="94"/>
        <v>0</v>
      </c>
      <c r="K270" s="84">
        <f t="shared" si="95"/>
        <v>0</v>
      </c>
    </row>
    <row r="271" spans="1:11" s="101" customFormat="1" outlineLevel="1" x14ac:dyDescent="0.3">
      <c r="A271" s="81"/>
      <c r="B271" s="81" t="s">
        <v>598</v>
      </c>
      <c r="C271" s="99" t="s">
        <v>559</v>
      </c>
      <c r="D271" s="82" t="s">
        <v>55</v>
      </c>
      <c r="E271" s="83">
        <v>1</v>
      </c>
      <c r="F271" s="102"/>
      <c r="G271" s="102"/>
      <c r="H271" s="85">
        <f t="shared" si="92"/>
        <v>0</v>
      </c>
      <c r="I271" s="84">
        <f t="shared" si="93"/>
        <v>0</v>
      </c>
      <c r="J271" s="84">
        <f t="shared" si="94"/>
        <v>0</v>
      </c>
      <c r="K271" s="84">
        <f t="shared" si="95"/>
        <v>0</v>
      </c>
    </row>
    <row r="272" spans="1:11" s="101" customFormat="1" outlineLevel="1" x14ac:dyDescent="0.3">
      <c r="A272" s="81"/>
      <c r="B272" s="81" t="s">
        <v>599</v>
      </c>
      <c r="C272" s="99" t="s">
        <v>560</v>
      </c>
      <c r="D272" s="82" t="s">
        <v>55</v>
      </c>
      <c r="E272" s="83">
        <v>1</v>
      </c>
      <c r="F272" s="102"/>
      <c r="G272" s="102"/>
      <c r="H272" s="85">
        <f t="shared" si="92"/>
        <v>0</v>
      </c>
      <c r="I272" s="84">
        <f t="shared" si="93"/>
        <v>0</v>
      </c>
      <c r="J272" s="84">
        <f t="shared" si="94"/>
        <v>0</v>
      </c>
      <c r="K272" s="84">
        <f t="shared" si="95"/>
        <v>0</v>
      </c>
    </row>
    <row r="273" spans="1:11" s="101" customFormat="1" outlineLevel="1" x14ac:dyDescent="0.3">
      <c r="A273" s="81"/>
      <c r="B273" s="81" t="s">
        <v>600</v>
      </c>
      <c r="C273" s="99" t="s">
        <v>561</v>
      </c>
      <c r="D273" s="82" t="s">
        <v>55</v>
      </c>
      <c r="E273" s="83">
        <v>1</v>
      </c>
      <c r="F273" s="102"/>
      <c r="G273" s="102"/>
      <c r="H273" s="85">
        <f t="shared" si="92"/>
        <v>0</v>
      </c>
      <c r="I273" s="84">
        <f t="shared" si="93"/>
        <v>0</v>
      </c>
      <c r="J273" s="84">
        <f t="shared" si="94"/>
        <v>0</v>
      </c>
      <c r="K273" s="84">
        <f t="shared" si="95"/>
        <v>0</v>
      </c>
    </row>
    <row r="274" spans="1:11" s="74" customFormat="1" outlineLevel="1" x14ac:dyDescent="0.3">
      <c r="A274" s="20"/>
      <c r="B274" s="20" t="s">
        <v>99</v>
      </c>
      <c r="C274" s="89" t="s">
        <v>562</v>
      </c>
      <c r="D274" s="5"/>
      <c r="E274" s="48"/>
      <c r="F274" s="79"/>
      <c r="G274" s="79"/>
      <c r="H274" s="77"/>
      <c r="I274" s="77">
        <f>SUM(I275:I284)</f>
        <v>0</v>
      </c>
      <c r="J274" s="77">
        <f t="shared" ref="J274:K274" si="96">SUM(J275:J284)</f>
        <v>0</v>
      </c>
      <c r="K274" s="77">
        <f t="shared" si="96"/>
        <v>0</v>
      </c>
    </row>
    <row r="275" spans="1:11" s="101" customFormat="1" ht="31.2" outlineLevel="1" x14ac:dyDescent="0.3">
      <c r="A275" s="81"/>
      <c r="B275" s="81" t="s">
        <v>601</v>
      </c>
      <c r="C275" s="99" t="s">
        <v>563</v>
      </c>
      <c r="D275" s="82" t="s">
        <v>55</v>
      </c>
      <c r="E275" s="83">
        <v>6</v>
      </c>
      <c r="F275" s="102"/>
      <c r="G275" s="102"/>
      <c r="H275" s="85">
        <f t="shared" ref="H275:H284" si="97">SUM(F275:G275)</f>
        <v>0</v>
      </c>
      <c r="I275" s="84">
        <f t="shared" ref="I275:I284" si="98">E275*F275</f>
        <v>0</v>
      </c>
      <c r="J275" s="84">
        <f t="shared" ref="J275:J284" si="99">G275*E275</f>
        <v>0</v>
      </c>
      <c r="K275" s="84">
        <f t="shared" ref="K275:K284" si="100">H275*E275</f>
        <v>0</v>
      </c>
    </row>
    <row r="276" spans="1:11" s="101" customFormat="1" outlineLevel="1" x14ac:dyDescent="0.3">
      <c r="A276" s="81"/>
      <c r="B276" s="81" t="s">
        <v>602</v>
      </c>
      <c r="C276" s="99" t="s">
        <v>564</v>
      </c>
      <c r="D276" s="82" t="s">
        <v>55</v>
      </c>
      <c r="E276" s="83">
        <v>1</v>
      </c>
      <c r="F276" s="102"/>
      <c r="G276" s="102"/>
      <c r="H276" s="85">
        <f t="shared" si="97"/>
        <v>0</v>
      </c>
      <c r="I276" s="84">
        <f t="shared" si="98"/>
        <v>0</v>
      </c>
      <c r="J276" s="84">
        <f t="shared" si="99"/>
        <v>0</v>
      </c>
      <c r="K276" s="84">
        <f t="shared" si="100"/>
        <v>0</v>
      </c>
    </row>
    <row r="277" spans="1:11" s="101" customFormat="1" outlineLevel="1" x14ac:dyDescent="0.3">
      <c r="A277" s="81"/>
      <c r="B277" s="81" t="s">
        <v>603</v>
      </c>
      <c r="C277" s="99" t="s">
        <v>565</v>
      </c>
      <c r="D277" s="82" t="s">
        <v>55</v>
      </c>
      <c r="E277" s="83">
        <v>4</v>
      </c>
      <c r="F277" s="102"/>
      <c r="G277" s="102"/>
      <c r="H277" s="85">
        <f t="shared" si="97"/>
        <v>0</v>
      </c>
      <c r="I277" s="84">
        <f t="shared" si="98"/>
        <v>0</v>
      </c>
      <c r="J277" s="84">
        <f t="shared" si="99"/>
        <v>0</v>
      </c>
      <c r="K277" s="84">
        <f t="shared" si="100"/>
        <v>0</v>
      </c>
    </row>
    <row r="278" spans="1:11" s="101" customFormat="1" outlineLevel="1" x14ac:dyDescent="0.3">
      <c r="A278" s="81"/>
      <c r="B278" s="81" t="s">
        <v>604</v>
      </c>
      <c r="C278" s="99" t="s">
        <v>572</v>
      </c>
      <c r="D278" s="82"/>
      <c r="E278" s="83">
        <v>6</v>
      </c>
      <c r="F278" s="102"/>
      <c r="G278" s="102"/>
      <c r="H278" s="85">
        <f t="shared" si="97"/>
        <v>0</v>
      </c>
      <c r="I278" s="84">
        <f t="shared" si="98"/>
        <v>0</v>
      </c>
      <c r="J278" s="84">
        <f t="shared" si="99"/>
        <v>0</v>
      </c>
      <c r="K278" s="84">
        <f t="shared" si="100"/>
        <v>0</v>
      </c>
    </row>
    <row r="279" spans="1:11" s="101" customFormat="1" outlineLevel="1" x14ac:dyDescent="0.3">
      <c r="A279" s="81"/>
      <c r="B279" s="81" t="s">
        <v>605</v>
      </c>
      <c r="C279" s="99" t="s">
        <v>566</v>
      </c>
      <c r="D279" s="82" t="s">
        <v>55</v>
      </c>
      <c r="E279" s="83">
        <v>1</v>
      </c>
      <c r="F279" s="102"/>
      <c r="G279" s="102"/>
      <c r="H279" s="85">
        <f t="shared" si="97"/>
        <v>0</v>
      </c>
      <c r="I279" s="84">
        <f t="shared" si="98"/>
        <v>0</v>
      </c>
      <c r="J279" s="84">
        <f t="shared" si="99"/>
        <v>0</v>
      </c>
      <c r="K279" s="84">
        <f t="shared" si="100"/>
        <v>0</v>
      </c>
    </row>
    <row r="280" spans="1:11" s="101" customFormat="1" outlineLevel="1" x14ac:dyDescent="0.3">
      <c r="A280" s="81"/>
      <c r="B280" s="81" t="s">
        <v>606</v>
      </c>
      <c r="C280" s="99" t="s">
        <v>567</v>
      </c>
      <c r="D280" s="82" t="s">
        <v>55</v>
      </c>
      <c r="E280" s="83">
        <v>1</v>
      </c>
      <c r="F280" s="102"/>
      <c r="G280" s="102"/>
      <c r="H280" s="85">
        <f t="shared" si="97"/>
        <v>0</v>
      </c>
      <c r="I280" s="84">
        <f t="shared" si="98"/>
        <v>0</v>
      </c>
      <c r="J280" s="84">
        <f t="shared" si="99"/>
        <v>0</v>
      </c>
      <c r="K280" s="84">
        <f t="shared" si="100"/>
        <v>0</v>
      </c>
    </row>
    <row r="281" spans="1:11" s="101" customFormat="1" outlineLevel="1" x14ac:dyDescent="0.3">
      <c r="A281" s="81"/>
      <c r="B281" s="81" t="s">
        <v>607</v>
      </c>
      <c r="C281" s="99" t="s">
        <v>568</v>
      </c>
      <c r="D281" s="82" t="s">
        <v>55</v>
      </c>
      <c r="E281" s="83">
        <v>2</v>
      </c>
      <c r="F281" s="102"/>
      <c r="G281" s="102"/>
      <c r="H281" s="85">
        <f t="shared" si="97"/>
        <v>0</v>
      </c>
      <c r="I281" s="84">
        <f t="shared" si="98"/>
        <v>0</v>
      </c>
      <c r="J281" s="84">
        <f t="shared" si="99"/>
        <v>0</v>
      </c>
      <c r="K281" s="84">
        <f t="shared" si="100"/>
        <v>0</v>
      </c>
    </row>
    <row r="282" spans="1:11" s="101" customFormat="1" outlineLevel="1" x14ac:dyDescent="0.3">
      <c r="A282" s="81"/>
      <c r="B282" s="81" t="s">
        <v>608</v>
      </c>
      <c r="C282" s="99" t="s">
        <v>569</v>
      </c>
      <c r="D282" s="82" t="s">
        <v>55</v>
      </c>
      <c r="E282" s="83">
        <v>3</v>
      </c>
      <c r="F282" s="102"/>
      <c r="G282" s="102"/>
      <c r="H282" s="85">
        <f t="shared" si="97"/>
        <v>0</v>
      </c>
      <c r="I282" s="84">
        <f t="shared" si="98"/>
        <v>0</v>
      </c>
      <c r="J282" s="84">
        <f t="shared" si="99"/>
        <v>0</v>
      </c>
      <c r="K282" s="84">
        <f t="shared" si="100"/>
        <v>0</v>
      </c>
    </row>
    <row r="283" spans="1:11" s="101" customFormat="1" outlineLevel="1" x14ac:dyDescent="0.3">
      <c r="A283" s="81"/>
      <c r="B283" s="81" t="s">
        <v>609</v>
      </c>
      <c r="C283" s="99" t="s">
        <v>570</v>
      </c>
      <c r="D283" s="82" t="s">
        <v>55</v>
      </c>
      <c r="E283" s="83">
        <v>1</v>
      </c>
      <c r="F283" s="102"/>
      <c r="G283" s="102"/>
      <c r="H283" s="85">
        <f t="shared" si="97"/>
        <v>0</v>
      </c>
      <c r="I283" s="84">
        <f t="shared" si="98"/>
        <v>0</v>
      </c>
      <c r="J283" s="84">
        <f t="shared" si="99"/>
        <v>0</v>
      </c>
      <c r="K283" s="84">
        <f t="shared" si="100"/>
        <v>0</v>
      </c>
    </row>
    <row r="284" spans="1:11" s="101" customFormat="1" outlineLevel="1" x14ac:dyDescent="0.3">
      <c r="A284" s="81"/>
      <c r="B284" s="81" t="s">
        <v>610</v>
      </c>
      <c r="C284" s="99" t="s">
        <v>571</v>
      </c>
      <c r="D284" s="82" t="s">
        <v>55</v>
      </c>
      <c r="E284" s="83">
        <v>2</v>
      </c>
      <c r="F284" s="102"/>
      <c r="G284" s="102"/>
      <c r="H284" s="85">
        <f t="shared" si="97"/>
        <v>0</v>
      </c>
      <c r="I284" s="84">
        <f t="shared" si="98"/>
        <v>0</v>
      </c>
      <c r="J284" s="84">
        <f t="shared" si="99"/>
        <v>0</v>
      </c>
      <c r="K284" s="84">
        <f t="shared" si="100"/>
        <v>0</v>
      </c>
    </row>
    <row r="285" spans="1:11" s="74" customFormat="1" outlineLevel="1" x14ac:dyDescent="0.3">
      <c r="A285" s="20"/>
      <c r="B285" s="20" t="s">
        <v>100</v>
      </c>
      <c r="C285" s="89" t="s">
        <v>434</v>
      </c>
      <c r="D285" s="5"/>
      <c r="E285" s="48"/>
      <c r="F285" s="79"/>
      <c r="G285" s="79"/>
      <c r="H285" s="77"/>
      <c r="I285" s="77">
        <f>SUM(I286:I300)</f>
        <v>0</v>
      </c>
      <c r="J285" s="77">
        <f t="shared" ref="J285:K285" si="101">SUM(J286:J300)</f>
        <v>0</v>
      </c>
      <c r="K285" s="77">
        <f t="shared" si="101"/>
        <v>0</v>
      </c>
    </row>
    <row r="286" spans="1:11" s="101" customFormat="1" outlineLevel="1" x14ac:dyDescent="0.3">
      <c r="A286" s="81"/>
      <c r="B286" s="81" t="s">
        <v>611</v>
      </c>
      <c r="C286" s="99" t="s">
        <v>573</v>
      </c>
      <c r="D286" s="82" t="s">
        <v>22</v>
      </c>
      <c r="E286" s="83">
        <v>50</v>
      </c>
      <c r="F286" s="102"/>
      <c r="G286" s="102"/>
      <c r="H286" s="85">
        <f t="shared" ref="H286:H300" si="102">SUM(F286:G286)</f>
        <v>0</v>
      </c>
      <c r="I286" s="84">
        <f t="shared" ref="I286:I300" si="103">E286*F286</f>
        <v>0</v>
      </c>
      <c r="J286" s="84">
        <f t="shared" ref="J286:J300" si="104">G286*E286</f>
        <v>0</v>
      </c>
      <c r="K286" s="84">
        <f t="shared" ref="K286:K300" si="105">H286*E286</f>
        <v>0</v>
      </c>
    </row>
    <row r="287" spans="1:11" s="101" customFormat="1" outlineLevel="1" x14ac:dyDescent="0.3">
      <c r="A287" s="81"/>
      <c r="B287" s="81" t="s">
        <v>613</v>
      </c>
      <c r="C287" s="99" t="s">
        <v>574</v>
      </c>
      <c r="D287" s="82" t="s">
        <v>22</v>
      </c>
      <c r="E287" s="83">
        <v>60</v>
      </c>
      <c r="F287" s="102"/>
      <c r="G287" s="102"/>
      <c r="H287" s="85">
        <f t="shared" si="102"/>
        <v>0</v>
      </c>
      <c r="I287" s="84">
        <f t="shared" si="103"/>
        <v>0</v>
      </c>
      <c r="J287" s="84">
        <f t="shared" si="104"/>
        <v>0</v>
      </c>
      <c r="K287" s="84">
        <f t="shared" si="105"/>
        <v>0</v>
      </c>
    </row>
    <row r="288" spans="1:11" s="101" customFormat="1" outlineLevel="1" x14ac:dyDescent="0.3">
      <c r="A288" s="81"/>
      <c r="B288" s="81" t="s">
        <v>614</v>
      </c>
      <c r="C288" s="99" t="s">
        <v>575</v>
      </c>
      <c r="D288" s="82" t="s">
        <v>22</v>
      </c>
      <c r="E288" s="83">
        <v>15</v>
      </c>
      <c r="F288" s="102"/>
      <c r="G288" s="102"/>
      <c r="H288" s="85">
        <f t="shared" si="102"/>
        <v>0</v>
      </c>
      <c r="I288" s="84">
        <f t="shared" si="103"/>
        <v>0</v>
      </c>
      <c r="J288" s="84">
        <f t="shared" si="104"/>
        <v>0</v>
      </c>
      <c r="K288" s="84">
        <f t="shared" si="105"/>
        <v>0</v>
      </c>
    </row>
    <row r="289" spans="1:11" s="101" customFormat="1" outlineLevel="1" x14ac:dyDescent="0.3">
      <c r="A289" s="81"/>
      <c r="B289" s="81" t="s">
        <v>615</v>
      </c>
      <c r="C289" s="99" t="s">
        <v>576</v>
      </c>
      <c r="D289" s="82" t="s">
        <v>22</v>
      </c>
      <c r="E289" s="83">
        <v>30</v>
      </c>
      <c r="F289" s="102"/>
      <c r="G289" s="102"/>
      <c r="H289" s="85">
        <f t="shared" si="102"/>
        <v>0</v>
      </c>
      <c r="I289" s="84">
        <f t="shared" si="103"/>
        <v>0</v>
      </c>
      <c r="J289" s="84">
        <f t="shared" si="104"/>
        <v>0</v>
      </c>
      <c r="K289" s="84">
        <f t="shared" si="105"/>
        <v>0</v>
      </c>
    </row>
    <row r="290" spans="1:11" s="101" customFormat="1" outlineLevel="1" x14ac:dyDescent="0.3">
      <c r="A290" s="81"/>
      <c r="B290" s="81" t="s">
        <v>612</v>
      </c>
      <c r="C290" s="99" t="s">
        <v>577</v>
      </c>
      <c r="D290" s="82" t="s">
        <v>22</v>
      </c>
      <c r="E290" s="83">
        <v>560</v>
      </c>
      <c r="F290" s="102"/>
      <c r="G290" s="102"/>
      <c r="H290" s="85">
        <f t="shared" si="102"/>
        <v>0</v>
      </c>
      <c r="I290" s="84">
        <f t="shared" si="103"/>
        <v>0</v>
      </c>
      <c r="J290" s="84">
        <f t="shared" si="104"/>
        <v>0</v>
      </c>
      <c r="K290" s="84">
        <f t="shared" si="105"/>
        <v>0</v>
      </c>
    </row>
    <row r="291" spans="1:11" s="101" customFormat="1" outlineLevel="1" x14ac:dyDescent="0.3">
      <c r="A291" s="81"/>
      <c r="B291" s="81" t="s">
        <v>616</v>
      </c>
      <c r="C291" s="99" t="s">
        <v>578</v>
      </c>
      <c r="D291" s="82" t="s">
        <v>22</v>
      </c>
      <c r="E291" s="83">
        <v>20</v>
      </c>
      <c r="F291" s="102"/>
      <c r="G291" s="102"/>
      <c r="H291" s="85">
        <f t="shared" si="102"/>
        <v>0</v>
      </c>
      <c r="I291" s="84">
        <f t="shared" si="103"/>
        <v>0</v>
      </c>
      <c r="J291" s="84">
        <f t="shared" si="104"/>
        <v>0</v>
      </c>
      <c r="K291" s="84">
        <f t="shared" si="105"/>
        <v>0</v>
      </c>
    </row>
    <row r="292" spans="1:11" s="101" customFormat="1" outlineLevel="1" x14ac:dyDescent="0.3">
      <c r="A292" s="81"/>
      <c r="B292" s="81" t="s">
        <v>617</v>
      </c>
      <c r="C292" s="99" t="s">
        <v>579</v>
      </c>
      <c r="D292" s="82" t="s">
        <v>55</v>
      </c>
      <c r="E292" s="83">
        <v>15</v>
      </c>
      <c r="F292" s="102"/>
      <c r="G292" s="102"/>
      <c r="H292" s="85">
        <f t="shared" si="102"/>
        <v>0</v>
      </c>
      <c r="I292" s="84">
        <f t="shared" si="103"/>
        <v>0</v>
      </c>
      <c r="J292" s="84">
        <f t="shared" si="104"/>
        <v>0</v>
      </c>
      <c r="K292" s="84">
        <f t="shared" si="105"/>
        <v>0</v>
      </c>
    </row>
    <row r="293" spans="1:11" s="101" customFormat="1" outlineLevel="1" x14ac:dyDescent="0.3">
      <c r="A293" s="81"/>
      <c r="B293" s="81" t="s">
        <v>618</v>
      </c>
      <c r="C293" s="99" t="s">
        <v>580</v>
      </c>
      <c r="D293" s="82" t="s">
        <v>55</v>
      </c>
      <c r="E293" s="83">
        <v>30</v>
      </c>
      <c r="F293" s="102"/>
      <c r="G293" s="102"/>
      <c r="H293" s="85">
        <f t="shared" si="102"/>
        <v>0</v>
      </c>
      <c r="I293" s="84">
        <f t="shared" si="103"/>
        <v>0</v>
      </c>
      <c r="J293" s="84">
        <f t="shared" si="104"/>
        <v>0</v>
      </c>
      <c r="K293" s="84">
        <f t="shared" si="105"/>
        <v>0</v>
      </c>
    </row>
    <row r="294" spans="1:11" s="101" customFormat="1" outlineLevel="1" x14ac:dyDescent="0.3">
      <c r="A294" s="81"/>
      <c r="B294" s="81" t="s">
        <v>619</v>
      </c>
      <c r="C294" s="99" t="s">
        <v>581</v>
      </c>
      <c r="D294" s="82" t="s">
        <v>55</v>
      </c>
      <c r="E294" s="83">
        <v>50</v>
      </c>
      <c r="F294" s="102"/>
      <c r="G294" s="102"/>
      <c r="H294" s="85">
        <f t="shared" si="102"/>
        <v>0</v>
      </c>
      <c r="I294" s="84">
        <f t="shared" si="103"/>
        <v>0</v>
      </c>
      <c r="J294" s="84">
        <f t="shared" si="104"/>
        <v>0</v>
      </c>
      <c r="K294" s="84">
        <f t="shared" si="105"/>
        <v>0</v>
      </c>
    </row>
    <row r="295" spans="1:11" s="101" customFormat="1" outlineLevel="1" x14ac:dyDescent="0.3">
      <c r="A295" s="81"/>
      <c r="B295" s="81" t="s">
        <v>620</v>
      </c>
      <c r="C295" s="99" t="s">
        <v>582</v>
      </c>
      <c r="D295" s="82" t="s">
        <v>55</v>
      </c>
      <c r="E295" s="83">
        <v>2</v>
      </c>
      <c r="F295" s="102"/>
      <c r="G295" s="102"/>
      <c r="H295" s="85">
        <f t="shared" si="102"/>
        <v>0</v>
      </c>
      <c r="I295" s="84">
        <f t="shared" si="103"/>
        <v>0</v>
      </c>
      <c r="J295" s="84">
        <f t="shared" si="104"/>
        <v>0</v>
      </c>
      <c r="K295" s="84">
        <f t="shared" si="105"/>
        <v>0</v>
      </c>
    </row>
    <row r="296" spans="1:11" s="101" customFormat="1" outlineLevel="1" x14ac:dyDescent="0.3">
      <c r="A296" s="81"/>
      <c r="B296" s="81" t="s">
        <v>621</v>
      </c>
      <c r="C296" s="99" t="s">
        <v>583</v>
      </c>
      <c r="D296" s="82" t="s">
        <v>22</v>
      </c>
      <c r="E296" s="83">
        <v>200</v>
      </c>
      <c r="F296" s="102"/>
      <c r="G296" s="102"/>
      <c r="H296" s="85">
        <f t="shared" si="102"/>
        <v>0</v>
      </c>
      <c r="I296" s="84">
        <f t="shared" si="103"/>
        <v>0</v>
      </c>
      <c r="J296" s="84">
        <f t="shared" si="104"/>
        <v>0</v>
      </c>
      <c r="K296" s="84">
        <f t="shared" si="105"/>
        <v>0</v>
      </c>
    </row>
    <row r="297" spans="1:11" s="101" customFormat="1" outlineLevel="1" x14ac:dyDescent="0.3">
      <c r="A297" s="81"/>
      <c r="B297" s="81" t="s">
        <v>622</v>
      </c>
      <c r="C297" s="99" t="s">
        <v>584</v>
      </c>
      <c r="D297" s="82" t="s">
        <v>22</v>
      </c>
      <c r="E297" s="83">
        <v>15</v>
      </c>
      <c r="F297" s="102"/>
      <c r="G297" s="102"/>
      <c r="H297" s="85">
        <f t="shared" si="102"/>
        <v>0</v>
      </c>
      <c r="I297" s="84">
        <f t="shared" si="103"/>
        <v>0</v>
      </c>
      <c r="J297" s="84">
        <f t="shared" si="104"/>
        <v>0</v>
      </c>
      <c r="K297" s="84">
        <f t="shared" si="105"/>
        <v>0</v>
      </c>
    </row>
    <row r="298" spans="1:11" s="101" customFormat="1" outlineLevel="1" x14ac:dyDescent="0.3">
      <c r="A298" s="81"/>
      <c r="B298" s="81" t="s">
        <v>623</v>
      </c>
      <c r="C298" s="99" t="s">
        <v>585</v>
      </c>
      <c r="D298" s="82" t="s">
        <v>55</v>
      </c>
      <c r="E298" s="83">
        <v>25</v>
      </c>
      <c r="F298" s="102"/>
      <c r="G298" s="102"/>
      <c r="H298" s="85">
        <f t="shared" si="102"/>
        <v>0</v>
      </c>
      <c r="I298" s="84">
        <f t="shared" si="103"/>
        <v>0</v>
      </c>
      <c r="J298" s="84">
        <f t="shared" si="104"/>
        <v>0</v>
      </c>
      <c r="K298" s="84">
        <f t="shared" si="105"/>
        <v>0</v>
      </c>
    </row>
    <row r="299" spans="1:11" s="101" customFormat="1" outlineLevel="1" x14ac:dyDescent="0.3">
      <c r="A299" s="81"/>
      <c r="B299" s="81" t="s">
        <v>624</v>
      </c>
      <c r="C299" s="99" t="s">
        <v>586</v>
      </c>
      <c r="D299" s="82" t="s">
        <v>55</v>
      </c>
      <c r="E299" s="83">
        <v>7</v>
      </c>
      <c r="F299" s="102"/>
      <c r="G299" s="102"/>
      <c r="H299" s="85">
        <f t="shared" si="102"/>
        <v>0</v>
      </c>
      <c r="I299" s="84">
        <f t="shared" si="103"/>
        <v>0</v>
      </c>
      <c r="J299" s="84">
        <f t="shared" si="104"/>
        <v>0</v>
      </c>
      <c r="K299" s="84">
        <f t="shared" si="105"/>
        <v>0</v>
      </c>
    </row>
    <row r="300" spans="1:11" s="101" customFormat="1" outlineLevel="1" x14ac:dyDescent="0.3">
      <c r="A300" s="81"/>
      <c r="B300" s="81" t="s">
        <v>625</v>
      </c>
      <c r="C300" s="99" t="s">
        <v>587</v>
      </c>
      <c r="D300" s="82" t="s">
        <v>128</v>
      </c>
      <c r="E300" s="83">
        <v>50</v>
      </c>
      <c r="F300" s="102"/>
      <c r="G300" s="102"/>
      <c r="H300" s="85">
        <f t="shared" si="102"/>
        <v>0</v>
      </c>
      <c r="I300" s="84">
        <f t="shared" si="103"/>
        <v>0</v>
      </c>
      <c r="J300" s="84">
        <f t="shared" si="104"/>
        <v>0</v>
      </c>
      <c r="K300" s="84">
        <f t="shared" si="105"/>
        <v>0</v>
      </c>
    </row>
    <row r="301" spans="1:11" s="37" customFormat="1" x14ac:dyDescent="0.3">
      <c r="A301" s="35"/>
      <c r="B301" s="71" t="s">
        <v>97</v>
      </c>
      <c r="C301" s="69" t="s">
        <v>588</v>
      </c>
      <c r="D301" s="36"/>
      <c r="E301" s="53"/>
      <c r="F301" s="75"/>
      <c r="G301" s="75"/>
      <c r="H301" s="75"/>
      <c r="I301" s="76">
        <f>SUM(I302:I306,I314,I319,I342)</f>
        <v>0</v>
      </c>
      <c r="J301" s="76">
        <f t="shared" ref="J301:K301" si="106">SUM(J302:J306,J314,J319,J342)</f>
        <v>0</v>
      </c>
      <c r="K301" s="76">
        <f t="shared" si="106"/>
        <v>0</v>
      </c>
    </row>
    <row r="302" spans="1:11" s="74" customFormat="1" ht="31.2" outlineLevel="1" x14ac:dyDescent="0.3">
      <c r="A302" s="20"/>
      <c r="B302" s="20" t="s">
        <v>101</v>
      </c>
      <c r="C302" s="89" t="s">
        <v>626</v>
      </c>
      <c r="D302" s="5" t="s">
        <v>57</v>
      </c>
      <c r="E302" s="48">
        <v>1</v>
      </c>
      <c r="F302" s="154"/>
      <c r="G302" s="154"/>
      <c r="H302" s="98">
        <f t="shared" ref="H302:H305" si="107">SUM(F302:G302)</f>
        <v>0</v>
      </c>
      <c r="I302" s="98">
        <f t="shared" ref="I302:I305" si="108">E302*F302</f>
        <v>0</v>
      </c>
      <c r="J302" s="98">
        <f t="shared" ref="J302:J305" si="109">G302*E302</f>
        <v>0</v>
      </c>
      <c r="K302" s="98">
        <f t="shared" ref="K302:K305" si="110">H302*E302</f>
        <v>0</v>
      </c>
    </row>
    <row r="303" spans="1:11" s="74" customFormat="1" ht="31.2" outlineLevel="1" x14ac:dyDescent="0.3">
      <c r="A303" s="20"/>
      <c r="B303" s="20" t="s">
        <v>102</v>
      </c>
      <c r="C303" s="89" t="s">
        <v>627</v>
      </c>
      <c r="D303" s="5" t="s">
        <v>57</v>
      </c>
      <c r="E303" s="48">
        <v>1</v>
      </c>
      <c r="F303" s="154"/>
      <c r="G303" s="154"/>
      <c r="H303" s="98">
        <f t="shared" si="107"/>
        <v>0</v>
      </c>
      <c r="I303" s="98">
        <f t="shared" si="108"/>
        <v>0</v>
      </c>
      <c r="J303" s="98">
        <f t="shared" si="109"/>
        <v>0</v>
      </c>
      <c r="K303" s="98">
        <f t="shared" si="110"/>
        <v>0</v>
      </c>
    </row>
    <row r="304" spans="1:11" s="74" customFormat="1" ht="31.2" outlineLevel="1" x14ac:dyDescent="0.3">
      <c r="A304" s="20"/>
      <c r="B304" s="20" t="s">
        <v>103</v>
      </c>
      <c r="C304" s="89" t="s">
        <v>628</v>
      </c>
      <c r="D304" s="5" t="s">
        <v>57</v>
      </c>
      <c r="E304" s="48">
        <v>1</v>
      </c>
      <c r="F304" s="154"/>
      <c r="G304" s="154"/>
      <c r="H304" s="98">
        <f t="shared" si="107"/>
        <v>0</v>
      </c>
      <c r="I304" s="98">
        <f t="shared" si="108"/>
        <v>0</v>
      </c>
      <c r="J304" s="98">
        <f t="shared" si="109"/>
        <v>0</v>
      </c>
      <c r="K304" s="98">
        <f t="shared" si="110"/>
        <v>0</v>
      </c>
    </row>
    <row r="305" spans="1:11" s="74" customFormat="1" outlineLevel="1" x14ac:dyDescent="0.3">
      <c r="A305" s="20"/>
      <c r="B305" s="20" t="s">
        <v>104</v>
      </c>
      <c r="C305" s="89" t="s">
        <v>629</v>
      </c>
      <c r="D305" s="5" t="s">
        <v>57</v>
      </c>
      <c r="E305" s="48">
        <v>1</v>
      </c>
      <c r="F305" s="154"/>
      <c r="G305" s="154"/>
      <c r="H305" s="98">
        <f t="shared" si="107"/>
        <v>0</v>
      </c>
      <c r="I305" s="98">
        <f t="shared" si="108"/>
        <v>0</v>
      </c>
      <c r="J305" s="98">
        <f t="shared" si="109"/>
        <v>0</v>
      </c>
      <c r="K305" s="98">
        <f t="shared" si="110"/>
        <v>0</v>
      </c>
    </row>
    <row r="306" spans="1:11" s="74" customFormat="1" outlineLevel="1" x14ac:dyDescent="0.3">
      <c r="A306" s="20"/>
      <c r="B306" s="20" t="s">
        <v>105</v>
      </c>
      <c r="C306" s="89" t="s">
        <v>630</v>
      </c>
      <c r="D306" s="5"/>
      <c r="E306" s="48"/>
      <c r="F306" s="98"/>
      <c r="G306" s="98"/>
      <c r="H306" s="77"/>
      <c r="I306" s="77">
        <f>SUM(I307:I313)</f>
        <v>0</v>
      </c>
      <c r="J306" s="77">
        <f t="shared" ref="J306:K306" si="111">SUM(J307:J313)</f>
        <v>0</v>
      </c>
      <c r="K306" s="77">
        <f t="shared" si="111"/>
        <v>0</v>
      </c>
    </row>
    <row r="307" spans="1:11" s="101" customFormat="1" outlineLevel="1" x14ac:dyDescent="0.3">
      <c r="A307" s="81"/>
      <c r="B307" s="81" t="s">
        <v>637</v>
      </c>
      <c r="C307" s="99" t="s">
        <v>631</v>
      </c>
      <c r="D307" s="82" t="s">
        <v>55</v>
      </c>
      <c r="E307" s="83">
        <v>1</v>
      </c>
      <c r="F307" s="154"/>
      <c r="G307" s="154"/>
      <c r="H307" s="85">
        <f t="shared" ref="H307:H313" si="112">SUM(F307:G307)</f>
        <v>0</v>
      </c>
      <c r="I307" s="84">
        <f t="shared" ref="I307:I313" si="113">E307*F307</f>
        <v>0</v>
      </c>
      <c r="J307" s="84">
        <f t="shared" ref="J307:J313" si="114">G307*E307</f>
        <v>0</v>
      </c>
      <c r="K307" s="84">
        <f t="shared" ref="K307:K313" si="115">H307*E307</f>
        <v>0</v>
      </c>
    </row>
    <row r="308" spans="1:11" s="101" customFormat="1" outlineLevel="1" x14ac:dyDescent="0.3">
      <c r="A308" s="81"/>
      <c r="B308" s="81" t="s">
        <v>638</v>
      </c>
      <c r="C308" s="99" t="s">
        <v>632</v>
      </c>
      <c r="D308" s="82" t="s">
        <v>55</v>
      </c>
      <c r="E308" s="83">
        <v>2</v>
      </c>
      <c r="F308" s="154"/>
      <c r="G308" s="154"/>
      <c r="H308" s="85">
        <f t="shared" si="112"/>
        <v>0</v>
      </c>
      <c r="I308" s="84">
        <f t="shared" si="113"/>
        <v>0</v>
      </c>
      <c r="J308" s="84">
        <f t="shared" si="114"/>
        <v>0</v>
      </c>
      <c r="K308" s="84">
        <f t="shared" si="115"/>
        <v>0</v>
      </c>
    </row>
    <row r="309" spans="1:11" s="101" customFormat="1" outlineLevel="1" x14ac:dyDescent="0.3">
      <c r="A309" s="81"/>
      <c r="B309" s="81" t="s">
        <v>639</v>
      </c>
      <c r="C309" s="99" t="s">
        <v>633</v>
      </c>
      <c r="D309" s="82" t="s">
        <v>55</v>
      </c>
      <c r="E309" s="83">
        <v>1</v>
      </c>
      <c r="F309" s="154"/>
      <c r="G309" s="154"/>
      <c r="H309" s="85">
        <f t="shared" si="112"/>
        <v>0</v>
      </c>
      <c r="I309" s="84">
        <f t="shared" si="113"/>
        <v>0</v>
      </c>
      <c r="J309" s="84">
        <f t="shared" si="114"/>
        <v>0</v>
      </c>
      <c r="K309" s="84">
        <f t="shared" si="115"/>
        <v>0</v>
      </c>
    </row>
    <row r="310" spans="1:11" s="101" customFormat="1" outlineLevel="1" x14ac:dyDescent="0.3">
      <c r="A310" s="81"/>
      <c r="B310" s="81" t="s">
        <v>640</v>
      </c>
      <c r="C310" s="99" t="s">
        <v>635</v>
      </c>
      <c r="D310" s="82" t="s">
        <v>55</v>
      </c>
      <c r="E310" s="83">
        <v>6</v>
      </c>
      <c r="F310" s="154"/>
      <c r="G310" s="154"/>
      <c r="H310" s="85">
        <f t="shared" si="112"/>
        <v>0</v>
      </c>
      <c r="I310" s="84">
        <f t="shared" si="113"/>
        <v>0</v>
      </c>
      <c r="J310" s="84">
        <f t="shared" si="114"/>
        <v>0</v>
      </c>
      <c r="K310" s="84">
        <f t="shared" si="115"/>
        <v>0</v>
      </c>
    </row>
    <row r="311" spans="1:11" s="101" customFormat="1" outlineLevel="1" x14ac:dyDescent="0.3">
      <c r="A311" s="81"/>
      <c r="B311" s="81" t="s">
        <v>641</v>
      </c>
      <c r="C311" s="99" t="s">
        <v>586</v>
      </c>
      <c r="D311" s="82" t="s">
        <v>55</v>
      </c>
      <c r="E311" s="83">
        <v>20</v>
      </c>
      <c r="F311" s="154"/>
      <c r="G311" s="154"/>
      <c r="H311" s="85">
        <f t="shared" si="112"/>
        <v>0</v>
      </c>
      <c r="I311" s="84">
        <f t="shared" si="113"/>
        <v>0</v>
      </c>
      <c r="J311" s="84">
        <f t="shared" si="114"/>
        <v>0</v>
      </c>
      <c r="K311" s="84">
        <f t="shared" si="115"/>
        <v>0</v>
      </c>
    </row>
    <row r="312" spans="1:11" s="101" customFormat="1" outlineLevel="1" x14ac:dyDescent="0.3">
      <c r="A312" s="81"/>
      <c r="B312" s="81" t="s">
        <v>642</v>
      </c>
      <c r="C312" s="99" t="s">
        <v>634</v>
      </c>
      <c r="D312" s="82" t="s">
        <v>55</v>
      </c>
      <c r="E312" s="83">
        <v>1</v>
      </c>
      <c r="F312" s="154"/>
      <c r="G312" s="154"/>
      <c r="H312" s="85">
        <f t="shared" si="112"/>
        <v>0</v>
      </c>
      <c r="I312" s="84">
        <f t="shared" si="113"/>
        <v>0</v>
      </c>
      <c r="J312" s="84">
        <f t="shared" si="114"/>
        <v>0</v>
      </c>
      <c r="K312" s="84">
        <f t="shared" si="115"/>
        <v>0</v>
      </c>
    </row>
    <row r="313" spans="1:11" s="101" customFormat="1" outlineLevel="1" x14ac:dyDescent="0.3">
      <c r="A313" s="81"/>
      <c r="B313" s="81" t="s">
        <v>643</v>
      </c>
      <c r="C313" s="99" t="s">
        <v>636</v>
      </c>
      <c r="D313" s="82" t="s">
        <v>55</v>
      </c>
      <c r="E313" s="83">
        <v>3</v>
      </c>
      <c r="F313" s="154"/>
      <c r="G313" s="154"/>
      <c r="H313" s="85">
        <f t="shared" si="112"/>
        <v>0</v>
      </c>
      <c r="I313" s="84">
        <f t="shared" si="113"/>
        <v>0</v>
      </c>
      <c r="J313" s="84">
        <f t="shared" si="114"/>
        <v>0</v>
      </c>
      <c r="K313" s="84">
        <f t="shared" si="115"/>
        <v>0</v>
      </c>
    </row>
    <row r="314" spans="1:11" s="74" customFormat="1" outlineLevel="1" x14ac:dyDescent="0.3">
      <c r="A314" s="20"/>
      <c r="B314" s="20" t="s">
        <v>107</v>
      </c>
      <c r="C314" s="89" t="s">
        <v>644</v>
      </c>
      <c r="D314" s="5"/>
      <c r="E314" s="48"/>
      <c r="F314" s="79"/>
      <c r="G314" s="79"/>
      <c r="H314" s="77"/>
      <c r="I314" s="77">
        <f>SUM(I315:I318)</f>
        <v>0</v>
      </c>
      <c r="J314" s="77">
        <f t="shared" ref="J314:K314" si="116">SUM(J315:J318)</f>
        <v>0</v>
      </c>
      <c r="K314" s="77">
        <f t="shared" si="116"/>
        <v>0</v>
      </c>
    </row>
    <row r="315" spans="1:11" s="101" customFormat="1" outlineLevel="1" x14ac:dyDescent="0.3">
      <c r="A315" s="81"/>
      <c r="B315" s="81" t="s">
        <v>649</v>
      </c>
      <c r="C315" s="99" t="s">
        <v>645</v>
      </c>
      <c r="D315" s="82" t="s">
        <v>55</v>
      </c>
      <c r="E315" s="83">
        <v>23</v>
      </c>
      <c r="F315" s="154"/>
      <c r="G315" s="154"/>
      <c r="H315" s="85">
        <f t="shared" ref="H315:H318" si="117">SUM(F315:G315)</f>
        <v>0</v>
      </c>
      <c r="I315" s="84">
        <f t="shared" ref="I315:I318" si="118">E315*F315</f>
        <v>0</v>
      </c>
      <c r="J315" s="84">
        <f t="shared" ref="J315:J318" si="119">G315*E315</f>
        <v>0</v>
      </c>
      <c r="K315" s="84">
        <f t="shared" ref="K315:K318" si="120">H315*E315</f>
        <v>0</v>
      </c>
    </row>
    <row r="316" spans="1:11" s="101" customFormat="1" outlineLevel="1" x14ac:dyDescent="0.3">
      <c r="A316" s="81"/>
      <c r="B316" s="81" t="s">
        <v>650</v>
      </c>
      <c r="C316" s="99" t="s">
        <v>646</v>
      </c>
      <c r="D316" s="82" t="s">
        <v>55</v>
      </c>
      <c r="E316" s="83">
        <v>2</v>
      </c>
      <c r="F316" s="154"/>
      <c r="G316" s="154"/>
      <c r="H316" s="85">
        <f t="shared" si="117"/>
        <v>0</v>
      </c>
      <c r="I316" s="84">
        <f t="shared" si="118"/>
        <v>0</v>
      </c>
      <c r="J316" s="84">
        <f t="shared" si="119"/>
        <v>0</v>
      </c>
      <c r="K316" s="84">
        <f t="shared" si="120"/>
        <v>0</v>
      </c>
    </row>
    <row r="317" spans="1:11" s="101" customFormat="1" outlineLevel="1" x14ac:dyDescent="0.3">
      <c r="A317" s="81"/>
      <c r="B317" s="81" t="s">
        <v>651</v>
      </c>
      <c r="C317" s="99" t="s">
        <v>647</v>
      </c>
      <c r="D317" s="82" t="s">
        <v>55</v>
      </c>
      <c r="E317" s="83">
        <v>1</v>
      </c>
      <c r="F317" s="154"/>
      <c r="G317" s="154"/>
      <c r="H317" s="85">
        <f t="shared" si="117"/>
        <v>0</v>
      </c>
      <c r="I317" s="84">
        <f t="shared" si="118"/>
        <v>0</v>
      </c>
      <c r="J317" s="84">
        <f t="shared" si="119"/>
        <v>0</v>
      </c>
      <c r="K317" s="84">
        <f t="shared" si="120"/>
        <v>0</v>
      </c>
    </row>
    <row r="318" spans="1:11" s="101" customFormat="1" outlineLevel="1" x14ac:dyDescent="0.3">
      <c r="A318" s="81"/>
      <c r="B318" s="81" t="s">
        <v>652</v>
      </c>
      <c r="C318" s="99" t="s">
        <v>648</v>
      </c>
      <c r="D318" s="82" t="s">
        <v>55</v>
      </c>
      <c r="E318" s="83">
        <v>4</v>
      </c>
      <c r="F318" s="154"/>
      <c r="G318" s="154"/>
      <c r="H318" s="85">
        <f t="shared" si="117"/>
        <v>0</v>
      </c>
      <c r="I318" s="84">
        <f t="shared" si="118"/>
        <v>0</v>
      </c>
      <c r="J318" s="84">
        <f t="shared" si="119"/>
        <v>0</v>
      </c>
      <c r="K318" s="84">
        <f t="shared" si="120"/>
        <v>0</v>
      </c>
    </row>
    <row r="319" spans="1:11" s="74" customFormat="1" outlineLevel="1" x14ac:dyDescent="0.3">
      <c r="A319" s="20"/>
      <c r="B319" s="20" t="s">
        <v>108</v>
      </c>
      <c r="C319" s="89" t="s">
        <v>434</v>
      </c>
      <c r="D319" s="5"/>
      <c r="E319" s="48"/>
      <c r="F319" s="79"/>
      <c r="G319" s="79"/>
      <c r="H319" s="77"/>
      <c r="I319" s="77">
        <f>SUM(I320:I341)</f>
        <v>0</v>
      </c>
      <c r="J319" s="77">
        <f t="shared" ref="J319:K319" si="121">SUM(J320:J341)</f>
        <v>0</v>
      </c>
      <c r="K319" s="77">
        <f t="shared" si="121"/>
        <v>0</v>
      </c>
    </row>
    <row r="320" spans="1:11" s="157" customFormat="1" outlineLevel="1" x14ac:dyDescent="0.3">
      <c r="A320" s="155"/>
      <c r="B320" s="81" t="s">
        <v>653</v>
      </c>
      <c r="C320" s="99" t="s">
        <v>655</v>
      </c>
      <c r="D320" s="156" t="s">
        <v>22</v>
      </c>
      <c r="E320" s="83">
        <v>20</v>
      </c>
      <c r="F320" s="154"/>
      <c r="G320" s="154"/>
      <c r="H320" s="85">
        <f t="shared" ref="H320:H342" si="122">SUM(F320:G320)</f>
        <v>0</v>
      </c>
      <c r="I320" s="84">
        <f t="shared" ref="I320:I342" si="123">E320*F320</f>
        <v>0</v>
      </c>
      <c r="J320" s="84">
        <f t="shared" ref="J320:J342" si="124">G320*E320</f>
        <v>0</v>
      </c>
      <c r="K320" s="84">
        <f t="shared" ref="K320:K342" si="125">H320*E320</f>
        <v>0</v>
      </c>
    </row>
    <row r="321" spans="1:11" s="157" customFormat="1" outlineLevel="1" x14ac:dyDescent="0.3">
      <c r="A321" s="155"/>
      <c r="B321" s="81" t="s">
        <v>654</v>
      </c>
      <c r="C321" s="99" t="s">
        <v>656</v>
      </c>
      <c r="D321" s="156" t="s">
        <v>22</v>
      </c>
      <c r="E321" s="83">
        <v>21</v>
      </c>
      <c r="F321" s="154"/>
      <c r="G321" s="154"/>
      <c r="H321" s="85">
        <f t="shared" si="122"/>
        <v>0</v>
      </c>
      <c r="I321" s="84">
        <f t="shared" si="123"/>
        <v>0</v>
      </c>
      <c r="J321" s="84">
        <f t="shared" si="124"/>
        <v>0</v>
      </c>
      <c r="K321" s="84">
        <f t="shared" si="125"/>
        <v>0</v>
      </c>
    </row>
    <row r="322" spans="1:11" s="157" customFormat="1" outlineLevel="1" x14ac:dyDescent="0.3">
      <c r="A322" s="155"/>
      <c r="B322" s="81" t="s">
        <v>664</v>
      </c>
      <c r="C322" s="99" t="s">
        <v>657</v>
      </c>
      <c r="D322" s="156" t="s">
        <v>22</v>
      </c>
      <c r="E322" s="83">
        <v>70</v>
      </c>
      <c r="F322" s="154"/>
      <c r="G322" s="154"/>
      <c r="H322" s="85">
        <f t="shared" si="122"/>
        <v>0</v>
      </c>
      <c r="I322" s="84">
        <f t="shared" si="123"/>
        <v>0</v>
      </c>
      <c r="J322" s="84">
        <f t="shared" si="124"/>
        <v>0</v>
      </c>
      <c r="K322" s="84">
        <f t="shared" si="125"/>
        <v>0</v>
      </c>
    </row>
    <row r="323" spans="1:11" s="157" customFormat="1" outlineLevel="1" x14ac:dyDescent="0.3">
      <c r="A323" s="155"/>
      <c r="B323" s="81" t="s">
        <v>665</v>
      </c>
      <c r="C323" s="99" t="s">
        <v>658</v>
      </c>
      <c r="D323" s="156" t="s">
        <v>22</v>
      </c>
      <c r="E323" s="83">
        <v>50</v>
      </c>
      <c r="F323" s="154"/>
      <c r="G323" s="154"/>
      <c r="H323" s="85">
        <f t="shared" si="122"/>
        <v>0</v>
      </c>
      <c r="I323" s="84">
        <f t="shared" si="123"/>
        <v>0</v>
      </c>
      <c r="J323" s="84">
        <f t="shared" si="124"/>
        <v>0</v>
      </c>
      <c r="K323" s="84">
        <f t="shared" si="125"/>
        <v>0</v>
      </c>
    </row>
    <row r="324" spans="1:11" s="157" customFormat="1" outlineLevel="1" x14ac:dyDescent="0.3">
      <c r="A324" s="155"/>
      <c r="B324" s="81" t="s">
        <v>666</v>
      </c>
      <c r="C324" s="99" t="s">
        <v>659</v>
      </c>
      <c r="D324" s="156" t="s">
        <v>22</v>
      </c>
      <c r="E324" s="83">
        <v>100</v>
      </c>
      <c r="F324" s="154"/>
      <c r="G324" s="154"/>
      <c r="H324" s="85">
        <f t="shared" si="122"/>
        <v>0</v>
      </c>
      <c r="I324" s="84">
        <f t="shared" si="123"/>
        <v>0</v>
      </c>
      <c r="J324" s="84">
        <f t="shared" si="124"/>
        <v>0</v>
      </c>
      <c r="K324" s="84">
        <f t="shared" si="125"/>
        <v>0</v>
      </c>
    </row>
    <row r="325" spans="1:11" s="157" customFormat="1" outlineLevel="1" x14ac:dyDescent="0.3">
      <c r="A325" s="155"/>
      <c r="B325" s="81" t="s">
        <v>667</v>
      </c>
      <c r="C325" s="99" t="s">
        <v>660</v>
      </c>
      <c r="D325" s="156" t="s">
        <v>22</v>
      </c>
      <c r="E325" s="83">
        <v>70</v>
      </c>
      <c r="F325" s="154"/>
      <c r="G325" s="154"/>
      <c r="H325" s="85">
        <f t="shared" si="122"/>
        <v>0</v>
      </c>
      <c r="I325" s="84">
        <f t="shared" si="123"/>
        <v>0</v>
      </c>
      <c r="J325" s="84">
        <f t="shared" si="124"/>
        <v>0</v>
      </c>
      <c r="K325" s="84">
        <f t="shared" si="125"/>
        <v>0</v>
      </c>
    </row>
    <row r="326" spans="1:11" s="157" customFormat="1" outlineLevel="1" x14ac:dyDescent="0.3">
      <c r="A326" s="155"/>
      <c r="B326" s="81" t="s">
        <v>668</v>
      </c>
      <c r="C326" s="99" t="s">
        <v>661</v>
      </c>
      <c r="D326" s="156" t="s">
        <v>22</v>
      </c>
      <c r="E326" s="83">
        <v>100</v>
      </c>
      <c r="F326" s="154"/>
      <c r="G326" s="154"/>
      <c r="H326" s="85">
        <f t="shared" si="122"/>
        <v>0</v>
      </c>
      <c r="I326" s="84">
        <f t="shared" si="123"/>
        <v>0</v>
      </c>
      <c r="J326" s="84">
        <f t="shared" si="124"/>
        <v>0</v>
      </c>
      <c r="K326" s="84">
        <f t="shared" si="125"/>
        <v>0</v>
      </c>
    </row>
    <row r="327" spans="1:11" s="157" customFormat="1" outlineLevel="1" x14ac:dyDescent="0.3">
      <c r="A327" s="155"/>
      <c r="B327" s="81" t="s">
        <v>669</v>
      </c>
      <c r="C327" s="99" t="s">
        <v>578</v>
      </c>
      <c r="D327" s="156" t="s">
        <v>22</v>
      </c>
      <c r="E327" s="83">
        <v>300</v>
      </c>
      <c r="F327" s="154"/>
      <c r="G327" s="154"/>
      <c r="H327" s="85">
        <f t="shared" si="122"/>
        <v>0</v>
      </c>
      <c r="I327" s="84">
        <f t="shared" si="123"/>
        <v>0</v>
      </c>
      <c r="J327" s="84">
        <f t="shared" si="124"/>
        <v>0</v>
      </c>
      <c r="K327" s="84">
        <f t="shared" si="125"/>
        <v>0</v>
      </c>
    </row>
    <row r="328" spans="1:11" s="157" customFormat="1" outlineLevel="1" x14ac:dyDescent="0.3">
      <c r="A328" s="155"/>
      <c r="B328" s="81" t="s">
        <v>670</v>
      </c>
      <c r="C328" s="99" t="s">
        <v>662</v>
      </c>
      <c r="D328" s="156" t="s">
        <v>22</v>
      </c>
      <c r="E328" s="83">
        <v>150</v>
      </c>
      <c r="F328" s="154"/>
      <c r="G328" s="154"/>
      <c r="H328" s="85">
        <f t="shared" si="122"/>
        <v>0</v>
      </c>
      <c r="I328" s="84">
        <f t="shared" si="123"/>
        <v>0</v>
      </c>
      <c r="J328" s="84">
        <f t="shared" si="124"/>
        <v>0</v>
      </c>
      <c r="K328" s="84">
        <f t="shared" si="125"/>
        <v>0</v>
      </c>
    </row>
    <row r="329" spans="1:11" s="157" customFormat="1" outlineLevel="1" x14ac:dyDescent="0.3">
      <c r="A329" s="155"/>
      <c r="B329" s="81" t="s">
        <v>671</v>
      </c>
      <c r="C329" s="99" t="s">
        <v>663</v>
      </c>
      <c r="D329" s="156" t="s">
        <v>22</v>
      </c>
      <c r="E329" s="83">
        <v>100</v>
      </c>
      <c r="F329" s="154"/>
      <c r="G329" s="154"/>
      <c r="H329" s="85">
        <f t="shared" si="122"/>
        <v>0</v>
      </c>
      <c r="I329" s="84">
        <f t="shared" si="123"/>
        <v>0</v>
      </c>
      <c r="J329" s="84">
        <f t="shared" si="124"/>
        <v>0</v>
      </c>
      <c r="K329" s="84">
        <f t="shared" si="125"/>
        <v>0</v>
      </c>
    </row>
    <row r="330" spans="1:11" s="101" customFormat="1" outlineLevel="1" x14ac:dyDescent="0.3">
      <c r="A330" s="81"/>
      <c r="B330" s="81" t="s">
        <v>683</v>
      </c>
      <c r="C330" s="99" t="s">
        <v>672</v>
      </c>
      <c r="D330" s="82" t="s">
        <v>55</v>
      </c>
      <c r="E330" s="83">
        <v>20</v>
      </c>
      <c r="F330" s="154"/>
      <c r="G330" s="154"/>
      <c r="H330" s="85">
        <f t="shared" si="122"/>
        <v>0</v>
      </c>
      <c r="I330" s="84">
        <f t="shared" si="123"/>
        <v>0</v>
      </c>
      <c r="J330" s="84">
        <f t="shared" si="124"/>
        <v>0</v>
      </c>
      <c r="K330" s="84">
        <f t="shared" si="125"/>
        <v>0</v>
      </c>
    </row>
    <row r="331" spans="1:11" s="101" customFormat="1" outlineLevel="1" x14ac:dyDescent="0.3">
      <c r="A331" s="81"/>
      <c r="B331" s="81" t="s">
        <v>684</v>
      </c>
      <c r="C331" s="99" t="s">
        <v>673</v>
      </c>
      <c r="D331" s="82" t="s">
        <v>55</v>
      </c>
      <c r="E331" s="83">
        <v>53</v>
      </c>
      <c r="F331" s="154"/>
      <c r="G331" s="154"/>
      <c r="H331" s="85">
        <f t="shared" si="122"/>
        <v>0</v>
      </c>
      <c r="I331" s="84">
        <f t="shared" si="123"/>
        <v>0</v>
      </c>
      <c r="J331" s="84">
        <f t="shared" si="124"/>
        <v>0</v>
      </c>
      <c r="K331" s="84">
        <f t="shared" si="125"/>
        <v>0</v>
      </c>
    </row>
    <row r="332" spans="1:11" s="101" customFormat="1" outlineLevel="1" x14ac:dyDescent="0.3">
      <c r="A332" s="81"/>
      <c r="B332" s="81" t="s">
        <v>685</v>
      </c>
      <c r="C332" s="99" t="s">
        <v>581</v>
      </c>
      <c r="D332" s="82" t="s">
        <v>55</v>
      </c>
      <c r="E332" s="83">
        <v>50</v>
      </c>
      <c r="F332" s="154"/>
      <c r="G332" s="154"/>
      <c r="H332" s="85">
        <f t="shared" si="122"/>
        <v>0</v>
      </c>
      <c r="I332" s="84">
        <f t="shared" si="123"/>
        <v>0</v>
      </c>
      <c r="J332" s="84">
        <f t="shared" si="124"/>
        <v>0</v>
      </c>
      <c r="K332" s="84">
        <f t="shared" si="125"/>
        <v>0</v>
      </c>
    </row>
    <row r="333" spans="1:11" s="101" customFormat="1" outlineLevel="1" x14ac:dyDescent="0.3">
      <c r="A333" s="81"/>
      <c r="B333" s="81" t="s">
        <v>686</v>
      </c>
      <c r="C333" s="99" t="s">
        <v>675</v>
      </c>
      <c r="D333" s="82" t="s">
        <v>22</v>
      </c>
      <c r="E333" s="83">
        <v>200</v>
      </c>
      <c r="F333" s="154"/>
      <c r="G333" s="154"/>
      <c r="H333" s="85">
        <f t="shared" si="122"/>
        <v>0</v>
      </c>
      <c r="I333" s="84">
        <f t="shared" si="123"/>
        <v>0</v>
      </c>
      <c r="J333" s="84">
        <f t="shared" si="124"/>
        <v>0</v>
      </c>
      <c r="K333" s="84">
        <f t="shared" si="125"/>
        <v>0</v>
      </c>
    </row>
    <row r="334" spans="1:11" s="101" customFormat="1" outlineLevel="1" x14ac:dyDescent="0.3">
      <c r="A334" s="81"/>
      <c r="B334" s="81" t="s">
        <v>687</v>
      </c>
      <c r="C334" s="99" t="s">
        <v>674</v>
      </c>
      <c r="D334" s="82" t="s">
        <v>22</v>
      </c>
      <c r="E334" s="83">
        <v>150</v>
      </c>
      <c r="F334" s="154"/>
      <c r="G334" s="154"/>
      <c r="H334" s="85">
        <f t="shared" si="122"/>
        <v>0</v>
      </c>
      <c r="I334" s="84">
        <f t="shared" si="123"/>
        <v>0</v>
      </c>
      <c r="J334" s="84">
        <f t="shared" si="124"/>
        <v>0</v>
      </c>
      <c r="K334" s="84">
        <f t="shared" si="125"/>
        <v>0</v>
      </c>
    </row>
    <row r="335" spans="1:11" s="101" customFormat="1" outlineLevel="1" x14ac:dyDescent="0.3">
      <c r="A335" s="81"/>
      <c r="B335" s="81" t="s">
        <v>688</v>
      </c>
      <c r="C335" s="99" t="s">
        <v>676</v>
      </c>
      <c r="D335" s="82" t="s">
        <v>55</v>
      </c>
      <c r="E335" s="83">
        <v>200</v>
      </c>
      <c r="F335" s="154"/>
      <c r="G335" s="154"/>
      <c r="H335" s="85">
        <f t="shared" si="122"/>
        <v>0</v>
      </c>
      <c r="I335" s="84">
        <f t="shared" si="123"/>
        <v>0</v>
      </c>
      <c r="J335" s="84">
        <f t="shared" si="124"/>
        <v>0</v>
      </c>
      <c r="K335" s="84">
        <f t="shared" si="125"/>
        <v>0</v>
      </c>
    </row>
    <row r="336" spans="1:11" s="101" customFormat="1" outlineLevel="1" x14ac:dyDescent="0.3">
      <c r="A336" s="81"/>
      <c r="B336" s="81" t="s">
        <v>689</v>
      </c>
      <c r="C336" s="99" t="s">
        <v>677</v>
      </c>
      <c r="D336" s="82" t="s">
        <v>55</v>
      </c>
      <c r="E336" s="83">
        <v>300</v>
      </c>
      <c r="F336" s="154"/>
      <c r="G336" s="154"/>
      <c r="H336" s="85">
        <f t="shared" si="122"/>
        <v>0</v>
      </c>
      <c r="I336" s="84">
        <f t="shared" si="123"/>
        <v>0</v>
      </c>
      <c r="J336" s="84">
        <f t="shared" si="124"/>
        <v>0</v>
      </c>
      <c r="K336" s="84">
        <f t="shared" si="125"/>
        <v>0</v>
      </c>
    </row>
    <row r="337" spans="1:15" s="101" customFormat="1" outlineLevel="1" x14ac:dyDescent="0.3">
      <c r="A337" s="81"/>
      <c r="B337" s="81" t="s">
        <v>690</v>
      </c>
      <c r="C337" s="99" t="s">
        <v>678</v>
      </c>
      <c r="D337" s="82" t="s">
        <v>55</v>
      </c>
      <c r="E337" s="83">
        <v>500</v>
      </c>
      <c r="F337" s="154"/>
      <c r="G337" s="154"/>
      <c r="H337" s="85">
        <f t="shared" si="122"/>
        <v>0</v>
      </c>
      <c r="I337" s="84">
        <f t="shared" si="123"/>
        <v>0</v>
      </c>
      <c r="J337" s="84">
        <f t="shared" si="124"/>
        <v>0</v>
      </c>
      <c r="K337" s="84">
        <f t="shared" si="125"/>
        <v>0</v>
      </c>
    </row>
    <row r="338" spans="1:15" s="101" customFormat="1" outlineLevel="1" x14ac:dyDescent="0.3">
      <c r="A338" s="81"/>
      <c r="B338" s="81" t="s">
        <v>691</v>
      </c>
      <c r="C338" s="99" t="s">
        <v>679</v>
      </c>
      <c r="D338" s="82" t="s">
        <v>22</v>
      </c>
      <c r="E338" s="83">
        <v>200</v>
      </c>
      <c r="F338" s="154"/>
      <c r="G338" s="154"/>
      <c r="H338" s="85">
        <f t="shared" si="122"/>
        <v>0</v>
      </c>
      <c r="I338" s="84">
        <f t="shared" si="123"/>
        <v>0</v>
      </c>
      <c r="J338" s="84">
        <f t="shared" si="124"/>
        <v>0</v>
      </c>
      <c r="K338" s="84">
        <f t="shared" si="125"/>
        <v>0</v>
      </c>
    </row>
    <row r="339" spans="1:15" s="101" customFormat="1" outlineLevel="1" x14ac:dyDescent="0.3">
      <c r="A339" s="81"/>
      <c r="B339" s="81" t="s">
        <v>692</v>
      </c>
      <c r="C339" s="99" t="s">
        <v>680</v>
      </c>
      <c r="D339" s="82" t="s">
        <v>55</v>
      </c>
      <c r="E339" s="83">
        <v>100</v>
      </c>
      <c r="F339" s="154"/>
      <c r="G339" s="154"/>
      <c r="H339" s="85">
        <f t="shared" si="122"/>
        <v>0</v>
      </c>
      <c r="I339" s="84">
        <f t="shared" si="123"/>
        <v>0</v>
      </c>
      <c r="J339" s="84">
        <f t="shared" si="124"/>
        <v>0</v>
      </c>
      <c r="K339" s="84">
        <f t="shared" si="125"/>
        <v>0</v>
      </c>
    </row>
    <row r="340" spans="1:15" s="101" customFormat="1" outlineLevel="1" x14ac:dyDescent="0.3">
      <c r="A340" s="81"/>
      <c r="B340" s="81" t="s">
        <v>693</v>
      </c>
      <c r="C340" s="99" t="s">
        <v>681</v>
      </c>
      <c r="D340" s="82" t="s">
        <v>57</v>
      </c>
      <c r="E340" s="83">
        <v>1</v>
      </c>
      <c r="F340" s="154"/>
      <c r="G340" s="154"/>
      <c r="H340" s="85">
        <f t="shared" si="122"/>
        <v>0</v>
      </c>
      <c r="I340" s="84">
        <f t="shared" si="123"/>
        <v>0</v>
      </c>
      <c r="J340" s="84">
        <f t="shared" si="124"/>
        <v>0</v>
      </c>
      <c r="K340" s="84">
        <f t="shared" si="125"/>
        <v>0</v>
      </c>
    </row>
    <row r="341" spans="1:15" s="101" customFormat="1" outlineLevel="1" x14ac:dyDescent="0.3">
      <c r="A341" s="81"/>
      <c r="B341" s="81" t="s">
        <v>694</v>
      </c>
      <c r="C341" s="99" t="s">
        <v>682</v>
      </c>
      <c r="D341" s="82" t="s">
        <v>128</v>
      </c>
      <c r="E341" s="83">
        <v>100</v>
      </c>
      <c r="F341" s="154"/>
      <c r="G341" s="154"/>
      <c r="H341" s="85">
        <f t="shared" si="122"/>
        <v>0</v>
      </c>
      <c r="I341" s="84">
        <f t="shared" si="123"/>
        <v>0</v>
      </c>
      <c r="J341" s="84">
        <f t="shared" si="124"/>
        <v>0</v>
      </c>
      <c r="K341" s="84">
        <f t="shared" si="125"/>
        <v>0</v>
      </c>
    </row>
    <row r="342" spans="1:15" s="74" customFormat="1" ht="234" outlineLevel="1" x14ac:dyDescent="0.3">
      <c r="A342" s="20"/>
      <c r="B342" s="20" t="s">
        <v>109</v>
      </c>
      <c r="C342" s="89" t="s">
        <v>695</v>
      </c>
      <c r="D342" s="5" t="s">
        <v>57</v>
      </c>
      <c r="E342" s="48">
        <v>1</v>
      </c>
      <c r="F342" s="154"/>
      <c r="G342" s="154"/>
      <c r="H342" s="98">
        <f t="shared" si="122"/>
        <v>0</v>
      </c>
      <c r="I342" s="98">
        <f t="shared" si="123"/>
        <v>0</v>
      </c>
      <c r="J342" s="98">
        <f t="shared" si="124"/>
        <v>0</v>
      </c>
      <c r="K342" s="98">
        <f t="shared" si="125"/>
        <v>0</v>
      </c>
    </row>
    <row r="343" spans="1:15" s="74" customFormat="1" outlineLevel="1" x14ac:dyDescent="0.3">
      <c r="A343" s="35"/>
      <c r="B343" s="71" t="s">
        <v>106</v>
      </c>
      <c r="C343" s="69" t="s">
        <v>697</v>
      </c>
      <c r="D343" s="36"/>
      <c r="E343" s="53"/>
      <c r="F343" s="75"/>
      <c r="G343" s="75"/>
      <c r="H343" s="75"/>
      <c r="I343" s="76">
        <f>I344</f>
        <v>0</v>
      </c>
      <c r="J343" s="76">
        <f t="shared" ref="J343:K343" si="126">J344</f>
        <v>0</v>
      </c>
      <c r="K343" s="76">
        <f t="shared" si="126"/>
        <v>0</v>
      </c>
    </row>
    <row r="344" spans="1:15" s="74" customFormat="1" outlineLevel="1" x14ac:dyDescent="0.3">
      <c r="A344" s="100"/>
      <c r="B344" s="20"/>
      <c r="C344" s="89" t="s">
        <v>698</v>
      </c>
      <c r="D344" s="5" t="s">
        <v>57</v>
      </c>
      <c r="E344" s="48">
        <v>1</v>
      </c>
      <c r="F344" s="158"/>
      <c r="G344" s="154"/>
      <c r="H344" s="98">
        <f t="shared" ref="H344" si="127">SUM(F344:G344)</f>
        <v>0</v>
      </c>
      <c r="I344" s="98">
        <f t="shared" ref="I344" si="128">E344*F344</f>
        <v>0</v>
      </c>
      <c r="J344" s="98">
        <f t="shared" ref="J344" si="129">G344*E344</f>
        <v>0</v>
      </c>
      <c r="K344" s="98">
        <f t="shared" ref="K344" si="130">H344*E344</f>
        <v>0</v>
      </c>
    </row>
    <row r="345" spans="1:15" s="38" customFormat="1" x14ac:dyDescent="0.3">
      <c r="A345" s="73"/>
      <c r="B345" s="20"/>
      <c r="C345" s="97" t="s">
        <v>111</v>
      </c>
      <c r="D345" s="5"/>
      <c r="E345" s="48"/>
      <c r="F345" s="80"/>
      <c r="G345" s="79"/>
      <c r="H345" s="77"/>
      <c r="I345" s="78">
        <f>SUM(I19,I172,I198,I260,I301)</f>
        <v>0</v>
      </c>
      <c r="J345" s="78">
        <f t="shared" ref="J345:K345" si="131">SUM(J19,J172,J198,J260,J301)</f>
        <v>0</v>
      </c>
      <c r="K345" s="78">
        <f t="shared" si="131"/>
        <v>0</v>
      </c>
    </row>
    <row r="346" spans="1:15" s="38" customFormat="1" x14ac:dyDescent="0.3">
      <c r="A346" s="73"/>
      <c r="B346" s="20"/>
      <c r="C346" s="97" t="s">
        <v>110</v>
      </c>
      <c r="D346" s="5"/>
      <c r="E346" s="48"/>
      <c r="F346" s="80"/>
      <c r="G346" s="79"/>
      <c r="H346" s="77"/>
      <c r="I346" s="78"/>
      <c r="J346" s="78"/>
      <c r="K346" s="79">
        <f>ROUND(K345*20/120,2)</f>
        <v>0</v>
      </c>
    </row>
    <row r="347" spans="1:15" s="30" customFormat="1" x14ac:dyDescent="0.3">
      <c r="A347" s="137"/>
      <c r="B347" s="130" t="s">
        <v>696</v>
      </c>
      <c r="C347" s="131"/>
      <c r="D347" s="131"/>
      <c r="E347" s="131"/>
      <c r="F347" s="131"/>
      <c r="G347" s="131"/>
      <c r="H347" s="131"/>
      <c r="I347" s="131"/>
      <c r="J347" s="131"/>
      <c r="K347" s="131"/>
      <c r="N347" s="31"/>
      <c r="O347" s="31"/>
    </row>
    <row r="348" spans="1:15" x14ac:dyDescent="0.3">
      <c r="A348" s="138"/>
      <c r="B348" s="103" t="s">
        <v>19</v>
      </c>
      <c r="C348" s="104"/>
      <c r="D348" s="104"/>
      <c r="E348" s="104"/>
      <c r="F348" s="104"/>
      <c r="G348" s="104"/>
      <c r="H348" s="104"/>
      <c r="I348" s="104"/>
      <c r="J348" s="104"/>
      <c r="K348" s="104"/>
      <c r="N348" s="2"/>
      <c r="O348" s="2"/>
    </row>
    <row r="349" spans="1:15" ht="32.25" customHeight="1" x14ac:dyDescent="0.3">
      <c r="A349" s="138"/>
      <c r="B349" s="103" t="s">
        <v>23</v>
      </c>
      <c r="C349" s="104"/>
      <c r="D349" s="104"/>
      <c r="E349" s="104"/>
      <c r="F349" s="104"/>
      <c r="G349" s="104"/>
      <c r="H349" s="104"/>
      <c r="I349" s="104"/>
      <c r="J349" s="104"/>
      <c r="K349" s="104"/>
      <c r="N349" s="2"/>
      <c r="O349" s="2"/>
    </row>
    <row r="350" spans="1:15" ht="33.75" customHeight="1" x14ac:dyDescent="0.3">
      <c r="A350" s="138"/>
      <c r="B350" s="103" t="s">
        <v>24</v>
      </c>
      <c r="C350" s="104"/>
      <c r="D350" s="104"/>
      <c r="E350" s="104"/>
      <c r="F350" s="104"/>
      <c r="G350" s="104"/>
      <c r="H350" s="104"/>
      <c r="I350" s="104"/>
      <c r="J350" s="104"/>
      <c r="K350" s="104"/>
      <c r="N350" s="2"/>
      <c r="O350" s="2"/>
    </row>
    <row r="351" spans="1:15" ht="33" customHeight="1" x14ac:dyDescent="0.3">
      <c r="A351" s="138"/>
      <c r="B351" s="103" t="s">
        <v>25</v>
      </c>
      <c r="C351" s="104"/>
      <c r="D351" s="104"/>
      <c r="E351" s="104"/>
      <c r="F351" s="104"/>
      <c r="G351" s="104"/>
      <c r="H351" s="104"/>
      <c r="I351" s="104"/>
      <c r="J351" s="104"/>
      <c r="K351" s="104"/>
      <c r="N351" s="2"/>
      <c r="O351" s="2"/>
    </row>
    <row r="352" spans="1:15" ht="32.25" customHeight="1" x14ac:dyDescent="0.3">
      <c r="A352" s="138"/>
      <c r="B352" s="103" t="s">
        <v>18</v>
      </c>
      <c r="C352" s="104"/>
      <c r="D352" s="104"/>
      <c r="E352" s="104"/>
      <c r="F352" s="104"/>
      <c r="G352" s="104"/>
      <c r="H352" s="104"/>
      <c r="I352" s="104"/>
      <c r="J352" s="104"/>
      <c r="K352" s="104"/>
      <c r="N352" s="2"/>
      <c r="O352" s="2"/>
    </row>
    <row r="353" spans="1:15" x14ac:dyDescent="0.3">
      <c r="A353" s="138"/>
      <c r="B353" s="103" t="s">
        <v>26</v>
      </c>
      <c r="C353" s="104"/>
      <c r="D353" s="104"/>
      <c r="E353" s="104"/>
      <c r="F353" s="104"/>
      <c r="G353" s="104"/>
      <c r="H353" s="104"/>
      <c r="I353" s="104"/>
      <c r="J353" s="104"/>
      <c r="K353" s="104"/>
      <c r="N353" s="2"/>
      <c r="O353" s="2"/>
    </row>
    <row r="354" spans="1:15" x14ac:dyDescent="0.3">
      <c r="A354" s="138"/>
      <c r="B354" s="140" t="s">
        <v>38</v>
      </c>
      <c r="C354" s="141"/>
      <c r="D354" s="141"/>
      <c r="E354" s="141"/>
      <c r="F354" s="141"/>
      <c r="G354" s="141"/>
      <c r="H354" s="141"/>
      <c r="I354" s="141"/>
      <c r="J354" s="141"/>
      <c r="K354" s="141"/>
      <c r="N354" s="2"/>
      <c r="O354" s="2"/>
    </row>
    <row r="355" spans="1:15" ht="44.25" customHeight="1" x14ac:dyDescent="0.3">
      <c r="A355" s="138"/>
      <c r="B355" s="103" t="s">
        <v>27</v>
      </c>
      <c r="C355" s="104"/>
      <c r="D355" s="104"/>
      <c r="E355" s="104"/>
      <c r="F355" s="104"/>
      <c r="G355" s="104"/>
      <c r="H355" s="104"/>
      <c r="I355" s="104"/>
      <c r="J355" s="104"/>
      <c r="K355" s="104"/>
      <c r="N355" s="2"/>
      <c r="O355" s="2"/>
    </row>
    <row r="356" spans="1:15" x14ac:dyDescent="0.3">
      <c r="A356" s="138"/>
      <c r="B356" s="140" t="s">
        <v>28</v>
      </c>
      <c r="C356" s="141"/>
      <c r="D356" s="141"/>
      <c r="E356" s="141"/>
      <c r="F356" s="141"/>
      <c r="G356" s="141"/>
      <c r="H356" s="141"/>
      <c r="I356" s="141"/>
      <c r="J356" s="141"/>
      <c r="K356" s="141"/>
      <c r="N356" s="2"/>
      <c r="O356" s="2"/>
    </row>
    <row r="357" spans="1:15" ht="32.25" customHeight="1" x14ac:dyDescent="0.3">
      <c r="A357" s="138"/>
      <c r="B357" s="103" t="s">
        <v>29</v>
      </c>
      <c r="C357" s="104"/>
      <c r="D357" s="104"/>
      <c r="E357" s="104"/>
      <c r="F357" s="104"/>
      <c r="G357" s="104"/>
      <c r="H357" s="104"/>
      <c r="I357" s="104"/>
      <c r="J357" s="104"/>
      <c r="K357" s="104"/>
      <c r="N357" s="2"/>
      <c r="O357" s="2"/>
    </row>
    <row r="358" spans="1:15" ht="48.75" customHeight="1" x14ac:dyDescent="0.3">
      <c r="A358" s="138"/>
      <c r="B358" s="103" t="s">
        <v>39</v>
      </c>
      <c r="C358" s="104"/>
      <c r="D358" s="104"/>
      <c r="E358" s="104"/>
      <c r="F358" s="104"/>
      <c r="G358" s="104"/>
      <c r="H358" s="104"/>
      <c r="I358" s="104"/>
      <c r="J358" s="104"/>
      <c r="K358" s="104"/>
      <c r="N358" s="2"/>
      <c r="O358" s="2"/>
    </row>
    <row r="359" spans="1:15" x14ac:dyDescent="0.3">
      <c r="A359" s="28"/>
      <c r="B359" s="29" t="s">
        <v>30</v>
      </c>
      <c r="C359" s="90"/>
      <c r="D359" s="27"/>
      <c r="E359" s="50"/>
      <c r="F359" s="22"/>
      <c r="G359" s="22"/>
      <c r="H359" s="22"/>
      <c r="I359" s="22"/>
      <c r="J359" s="22"/>
      <c r="K359" s="22"/>
      <c r="N359" s="2"/>
      <c r="O359" s="2"/>
    </row>
    <row r="360" spans="1:15" x14ac:dyDescent="0.3">
      <c r="A360" s="25">
        <v>1</v>
      </c>
      <c r="B360" s="118" t="s">
        <v>17</v>
      </c>
      <c r="C360" s="118"/>
      <c r="D360" s="118"/>
      <c r="E360" s="50"/>
      <c r="F360" s="22"/>
      <c r="G360" s="22"/>
      <c r="H360" s="22"/>
      <c r="I360" s="22"/>
      <c r="J360" s="22"/>
      <c r="K360" s="22"/>
      <c r="N360" s="2"/>
      <c r="O360" s="2"/>
    </row>
    <row r="361" spans="1:15" x14ac:dyDescent="0.3">
      <c r="A361" s="25">
        <v>2</v>
      </c>
      <c r="B361" s="24" t="s">
        <v>16</v>
      </c>
      <c r="C361" s="91"/>
      <c r="D361" s="26"/>
      <c r="E361" s="50"/>
      <c r="F361" s="22"/>
      <c r="G361" s="22"/>
      <c r="H361" s="22"/>
      <c r="I361" s="22"/>
      <c r="J361" s="22"/>
      <c r="K361" s="22"/>
      <c r="N361" s="2"/>
      <c r="O361" s="2"/>
    </row>
    <row r="362" spans="1:15" x14ac:dyDescent="0.3">
      <c r="A362" s="25">
        <v>3</v>
      </c>
      <c r="B362" s="24" t="s">
        <v>15</v>
      </c>
      <c r="C362" s="91"/>
      <c r="D362" s="26"/>
      <c r="E362" s="50"/>
      <c r="F362" s="22"/>
      <c r="G362" s="22"/>
      <c r="H362" s="22"/>
      <c r="I362" s="22"/>
      <c r="J362" s="22"/>
      <c r="K362" s="22"/>
      <c r="N362" s="2"/>
      <c r="O362" s="2"/>
    </row>
    <row r="363" spans="1:15" x14ac:dyDescent="0.3">
      <c r="A363" s="25">
        <v>4</v>
      </c>
      <c r="B363" s="24" t="s">
        <v>31</v>
      </c>
      <c r="C363" s="91"/>
      <c r="D363" s="26"/>
      <c r="E363" s="50"/>
      <c r="F363" s="22"/>
      <c r="G363" s="22"/>
      <c r="H363" s="22"/>
      <c r="I363" s="22"/>
      <c r="J363" s="22"/>
      <c r="K363" s="22"/>
      <c r="N363" s="2"/>
      <c r="O363" s="2"/>
    </row>
    <row r="364" spans="1:15" x14ac:dyDescent="0.3">
      <c r="A364" s="25">
        <v>5</v>
      </c>
      <c r="B364" s="24" t="s">
        <v>32</v>
      </c>
      <c r="C364" s="91"/>
      <c r="D364" s="26"/>
      <c r="E364" s="50"/>
      <c r="F364" s="22"/>
      <c r="G364" s="22"/>
      <c r="H364" s="22"/>
      <c r="I364" s="22"/>
      <c r="J364" s="22"/>
      <c r="K364" s="22"/>
      <c r="N364" s="2"/>
      <c r="O364" s="2"/>
    </row>
    <row r="365" spans="1:15" x14ac:dyDescent="0.3">
      <c r="A365" s="25">
        <v>6</v>
      </c>
      <c r="B365" s="24" t="s">
        <v>33</v>
      </c>
      <c r="C365" s="91"/>
      <c r="D365" s="26"/>
      <c r="E365" s="50"/>
      <c r="F365" s="22"/>
      <c r="G365" s="22"/>
      <c r="H365" s="22"/>
      <c r="I365" s="22"/>
      <c r="J365" s="22"/>
      <c r="K365" s="22"/>
      <c r="N365" s="2"/>
      <c r="O365" s="2"/>
    </row>
    <row r="366" spans="1:15" x14ac:dyDescent="0.3">
      <c r="A366" s="25">
        <v>7</v>
      </c>
      <c r="B366" s="24" t="s">
        <v>34</v>
      </c>
      <c r="C366" s="91"/>
      <c r="D366" s="26"/>
      <c r="E366" s="50"/>
      <c r="F366" s="22"/>
      <c r="G366" s="22"/>
      <c r="H366" s="22"/>
      <c r="I366" s="22"/>
      <c r="J366" s="22"/>
      <c r="K366" s="22"/>
      <c r="N366" s="2"/>
      <c r="O366" s="2"/>
    </row>
    <row r="367" spans="1:15" x14ac:dyDescent="0.3">
      <c r="A367" s="25">
        <v>8</v>
      </c>
      <c r="B367" s="24" t="s">
        <v>35</v>
      </c>
      <c r="C367" s="91"/>
      <c r="D367" s="26"/>
      <c r="E367" s="50"/>
      <c r="F367" s="22"/>
      <c r="G367" s="22"/>
      <c r="H367" s="22"/>
      <c r="I367" s="22"/>
      <c r="J367" s="22"/>
      <c r="K367" s="22"/>
      <c r="N367" s="2"/>
      <c r="O367" s="2"/>
    </row>
    <row r="368" spans="1:15" x14ac:dyDescent="0.3">
      <c r="A368" s="25">
        <v>9</v>
      </c>
      <c r="B368" s="24" t="s">
        <v>36</v>
      </c>
      <c r="C368" s="91"/>
      <c r="D368" s="26"/>
      <c r="E368" s="50"/>
      <c r="F368" s="22"/>
      <c r="G368" s="22"/>
      <c r="H368" s="22"/>
      <c r="I368" s="22"/>
      <c r="J368" s="22"/>
      <c r="K368" s="22"/>
      <c r="N368" s="2"/>
      <c r="O368" s="2"/>
    </row>
    <row r="369" spans="1:15" x14ac:dyDescent="0.3">
      <c r="A369" s="25">
        <v>10</v>
      </c>
      <c r="B369" s="24" t="s">
        <v>37</v>
      </c>
      <c r="C369" s="92"/>
      <c r="D369" s="23"/>
      <c r="E369" s="50"/>
      <c r="F369" s="22"/>
      <c r="G369" s="22"/>
      <c r="H369" s="22"/>
      <c r="I369" s="22"/>
      <c r="J369" s="22"/>
      <c r="K369" s="22"/>
      <c r="N369" s="2"/>
      <c r="O369" s="2"/>
    </row>
    <row r="370" spans="1:15" x14ac:dyDescent="0.3">
      <c r="A370" s="25">
        <v>11</v>
      </c>
      <c r="B370" s="24" t="s">
        <v>112</v>
      </c>
      <c r="C370" s="92"/>
      <c r="D370" s="23"/>
      <c r="E370" s="50"/>
      <c r="F370" s="22"/>
      <c r="G370" s="22"/>
      <c r="H370" s="22"/>
      <c r="I370" s="22"/>
      <c r="J370" s="22"/>
      <c r="K370" s="22"/>
      <c r="N370" s="2"/>
      <c r="O370" s="2"/>
    </row>
    <row r="371" spans="1:15" ht="15.75" customHeight="1" x14ac:dyDescent="0.3">
      <c r="A371" s="25">
        <v>12</v>
      </c>
      <c r="B371" s="24" t="s">
        <v>20</v>
      </c>
      <c r="C371" s="92"/>
      <c r="D371" s="23"/>
      <c r="E371" s="50"/>
      <c r="F371" s="22"/>
      <c r="G371" s="22"/>
      <c r="H371" s="22"/>
      <c r="I371" s="22"/>
      <c r="J371" s="22"/>
      <c r="K371" s="22"/>
    </row>
    <row r="372" spans="1:15" s="21" customFormat="1" x14ac:dyDescent="0.3">
      <c r="A372" s="19"/>
      <c r="B372" s="18"/>
      <c r="C372" s="93"/>
      <c r="D372" s="17"/>
      <c r="E372" s="50"/>
      <c r="F372" s="22"/>
      <c r="G372" s="22"/>
      <c r="H372" s="22"/>
      <c r="I372" s="22"/>
      <c r="J372" s="22"/>
      <c r="K372" s="22"/>
    </row>
    <row r="373" spans="1:15" s="63" customFormat="1" ht="18" customHeight="1" x14ac:dyDescent="0.3">
      <c r="A373" s="59" t="s">
        <v>40</v>
      </c>
      <c r="B373" s="60"/>
      <c r="C373" s="61"/>
      <c r="D373" s="62"/>
      <c r="E373" s="49"/>
      <c r="F373" s="22"/>
      <c r="G373" s="22"/>
      <c r="H373" s="22"/>
      <c r="I373" s="22"/>
      <c r="J373" s="22"/>
      <c r="K373" s="22"/>
    </row>
    <row r="374" spans="1:15" s="30" customFormat="1" ht="12" customHeight="1" x14ac:dyDescent="0.3">
      <c r="A374" s="54"/>
      <c r="B374" s="55"/>
      <c r="C374" s="94"/>
      <c r="D374" s="17"/>
      <c r="E374" s="50"/>
      <c r="F374" s="22"/>
      <c r="G374" s="22"/>
      <c r="H374" s="22"/>
      <c r="I374" s="22"/>
      <c r="J374" s="22"/>
      <c r="K374" s="22"/>
    </row>
    <row r="375" spans="1:15" s="57" customFormat="1" ht="15" customHeight="1" x14ac:dyDescent="0.25">
      <c r="A375" s="56" t="s">
        <v>45</v>
      </c>
      <c r="B375" s="56"/>
      <c r="C375" s="95"/>
      <c r="D375" s="56"/>
      <c r="E375" s="56"/>
      <c r="F375" s="56"/>
      <c r="G375" s="56"/>
      <c r="H375" s="56"/>
      <c r="I375" s="56"/>
      <c r="J375" s="56"/>
      <c r="K375" s="56"/>
      <c r="L375" s="64"/>
    </row>
    <row r="376" spans="1:15" s="57" customFormat="1" ht="12.75" customHeight="1" x14ac:dyDescent="0.25">
      <c r="A376" s="58"/>
      <c r="B376" s="106" t="s">
        <v>46</v>
      </c>
      <c r="C376" s="107"/>
      <c r="D376" s="105"/>
      <c r="E376" s="105"/>
      <c r="F376" s="105"/>
      <c r="G376" s="105"/>
      <c r="H376" s="105"/>
      <c r="I376" s="105"/>
      <c r="J376" s="105"/>
      <c r="K376" s="105"/>
      <c r="L376" s="65"/>
    </row>
    <row r="377" spans="1:15" s="57" customFormat="1" ht="13.2" x14ac:dyDescent="0.25">
      <c r="A377" s="58"/>
      <c r="B377" s="106" t="s">
        <v>47</v>
      </c>
      <c r="C377" s="107"/>
      <c r="D377" s="108"/>
      <c r="E377" s="108"/>
      <c r="F377" s="108"/>
      <c r="G377" s="108"/>
      <c r="H377" s="108"/>
      <c r="I377" s="108"/>
      <c r="J377" s="108"/>
      <c r="K377" s="108"/>
      <c r="L377" s="66"/>
    </row>
    <row r="378" spans="1:15" s="57" customFormat="1" ht="13.2" x14ac:dyDescent="0.25">
      <c r="A378" s="58"/>
      <c r="B378" s="111" t="s">
        <v>48</v>
      </c>
      <c r="C378" s="112"/>
      <c r="D378" s="105"/>
      <c r="E378" s="105"/>
      <c r="F378" s="105"/>
      <c r="G378" s="105"/>
      <c r="H378" s="105"/>
      <c r="I378" s="105"/>
      <c r="J378" s="105"/>
      <c r="K378" s="105"/>
      <c r="L378" s="65"/>
    </row>
    <row r="379" spans="1:15" s="57" customFormat="1" ht="13.2" x14ac:dyDescent="0.25">
      <c r="A379" s="58"/>
      <c r="B379" s="111" t="s">
        <v>49</v>
      </c>
      <c r="C379" s="112"/>
      <c r="D379" s="105"/>
      <c r="E379" s="105"/>
      <c r="F379" s="105"/>
      <c r="G379" s="105"/>
      <c r="H379" s="105"/>
      <c r="I379" s="105"/>
      <c r="J379" s="105"/>
      <c r="K379" s="105"/>
      <c r="L379" s="65"/>
    </row>
    <row r="380" spans="1:15" s="57" customFormat="1" ht="12.75" customHeight="1" x14ac:dyDescent="0.25">
      <c r="A380" s="58"/>
      <c r="B380" s="109" t="s">
        <v>50</v>
      </c>
      <c r="C380" s="110"/>
      <c r="D380" s="108"/>
      <c r="E380" s="108"/>
      <c r="F380" s="108"/>
      <c r="G380" s="108"/>
      <c r="H380" s="108"/>
      <c r="I380" s="108"/>
      <c r="J380" s="108"/>
      <c r="K380" s="108"/>
      <c r="L380" s="66"/>
    </row>
    <row r="381" spans="1:15" s="57" customFormat="1" ht="12.75" customHeight="1" x14ac:dyDescent="0.25">
      <c r="A381" s="58"/>
      <c r="B381" s="106" t="s">
        <v>51</v>
      </c>
      <c r="C381" s="107"/>
      <c r="D381" s="105"/>
      <c r="E381" s="105"/>
      <c r="F381" s="105"/>
      <c r="G381" s="105"/>
      <c r="H381" s="105"/>
      <c r="I381" s="105"/>
      <c r="J381" s="105"/>
      <c r="K381" s="105"/>
      <c r="L381" s="65"/>
    </row>
    <row r="382" spans="1:15" s="57" customFormat="1" ht="13.2" x14ac:dyDescent="0.25">
      <c r="A382" s="58"/>
      <c r="B382" s="106" t="s">
        <v>52</v>
      </c>
      <c r="C382" s="107"/>
      <c r="D382" s="105"/>
      <c r="E382" s="105"/>
      <c r="F382" s="105"/>
      <c r="G382" s="105"/>
      <c r="H382" s="105"/>
      <c r="I382" s="105"/>
      <c r="J382" s="105"/>
      <c r="K382" s="105"/>
      <c r="L382" s="67"/>
    </row>
    <row r="383" spans="1:15" s="57" customFormat="1" ht="12.75" customHeight="1" x14ac:dyDescent="0.25">
      <c r="A383" s="58"/>
      <c r="B383" s="106" t="s">
        <v>53</v>
      </c>
      <c r="C383" s="107"/>
      <c r="D383" s="105"/>
      <c r="E383" s="105"/>
      <c r="F383" s="105"/>
      <c r="G383" s="105"/>
      <c r="H383" s="105"/>
      <c r="I383" s="105"/>
      <c r="J383" s="105"/>
      <c r="K383" s="105"/>
      <c r="L383" s="67"/>
    </row>
    <row r="384" spans="1:15" s="57" customFormat="1" ht="12.75" customHeight="1" x14ac:dyDescent="0.25">
      <c r="A384" s="58"/>
      <c r="B384" s="109" t="s">
        <v>116</v>
      </c>
      <c r="C384" s="117"/>
      <c r="D384" s="105"/>
      <c r="E384" s="105"/>
      <c r="F384" s="105"/>
      <c r="G384" s="105"/>
      <c r="H384" s="105"/>
      <c r="I384" s="105"/>
      <c r="J384" s="105"/>
      <c r="K384" s="105"/>
      <c r="L384" s="67"/>
    </row>
    <row r="385" spans="1:12" s="57" customFormat="1" ht="12.75" customHeight="1" x14ac:dyDescent="0.25">
      <c r="A385" s="58"/>
      <c r="B385" s="109" t="s">
        <v>117</v>
      </c>
      <c r="C385" s="110"/>
      <c r="D385" s="105"/>
      <c r="E385" s="105"/>
      <c r="F385" s="105"/>
      <c r="G385" s="105"/>
      <c r="H385" s="105"/>
      <c r="I385" s="105"/>
      <c r="J385" s="105"/>
      <c r="K385" s="105"/>
      <c r="L385" s="67"/>
    </row>
    <row r="386" spans="1:12" ht="15.75" customHeight="1" x14ac:dyDescent="0.3">
      <c r="A386" s="114" t="s">
        <v>113</v>
      </c>
      <c r="B386" s="114"/>
      <c r="C386" s="114"/>
      <c r="D386" s="114"/>
      <c r="E386" s="114"/>
      <c r="F386" s="114"/>
      <c r="G386" s="114"/>
      <c r="H386" s="114"/>
      <c r="I386" s="114"/>
      <c r="J386" s="114"/>
      <c r="K386" s="114"/>
      <c r="L386" s="13"/>
    </row>
    <row r="387" spans="1:12" x14ac:dyDescent="0.3">
      <c r="A387" s="114"/>
      <c r="B387" s="114"/>
      <c r="C387" s="114"/>
      <c r="D387" s="114"/>
      <c r="E387" s="114"/>
      <c r="F387" s="114"/>
      <c r="G387" s="114"/>
      <c r="H387" s="114"/>
      <c r="I387" s="114"/>
      <c r="J387" s="114"/>
      <c r="K387" s="114"/>
      <c r="L387" s="13"/>
    </row>
    <row r="388" spans="1:12" x14ac:dyDescent="0.3">
      <c r="A388" s="114"/>
      <c r="B388" s="114"/>
      <c r="C388" s="114"/>
      <c r="D388" s="114"/>
      <c r="E388" s="114"/>
      <c r="F388" s="114"/>
      <c r="G388" s="114"/>
      <c r="H388" s="114"/>
      <c r="I388" s="114"/>
      <c r="J388" s="114"/>
      <c r="K388" s="114"/>
      <c r="L388" s="13"/>
    </row>
    <row r="389" spans="1:12" x14ac:dyDescent="0.3">
      <c r="A389" s="114"/>
      <c r="B389" s="114"/>
      <c r="C389" s="114"/>
      <c r="D389" s="114"/>
      <c r="E389" s="114"/>
      <c r="F389" s="114"/>
      <c r="G389" s="114"/>
      <c r="H389" s="114"/>
      <c r="I389" s="114"/>
      <c r="J389" s="114"/>
      <c r="K389" s="114"/>
      <c r="L389" s="13"/>
    </row>
    <row r="390" spans="1:12" x14ac:dyDescent="0.3">
      <c r="A390" s="12"/>
      <c r="B390" s="12"/>
      <c r="C390" s="96"/>
      <c r="D390" s="14"/>
      <c r="E390" s="51"/>
      <c r="F390" s="13"/>
      <c r="G390" s="13"/>
      <c r="H390" s="13"/>
      <c r="I390" s="13"/>
      <c r="J390" s="13"/>
      <c r="K390" s="13"/>
      <c r="L390" s="13"/>
    </row>
    <row r="391" spans="1:12" x14ac:dyDescent="0.3">
      <c r="B391" s="115" t="s">
        <v>14</v>
      </c>
      <c r="C391" s="115"/>
      <c r="D391" s="116" t="s">
        <v>13</v>
      </c>
      <c r="E391" s="116"/>
      <c r="F391" s="116"/>
      <c r="G391" s="116"/>
      <c r="H391" s="116"/>
      <c r="I391" s="116"/>
      <c r="J391" s="116"/>
      <c r="K391" s="116"/>
    </row>
    <row r="392" spans="1:12" x14ac:dyDescent="0.3">
      <c r="B392" s="113" t="s">
        <v>41</v>
      </c>
      <c r="C392" s="113"/>
      <c r="D392" s="113" t="s">
        <v>12</v>
      </c>
      <c r="E392" s="113"/>
      <c r="F392" s="113"/>
      <c r="G392" s="113"/>
      <c r="H392" s="16"/>
      <c r="I392" s="15"/>
      <c r="J392" s="15"/>
      <c r="K392" s="15"/>
    </row>
  </sheetData>
  <autoFilter ref="A18:K371">
    <filterColumn colId="5" showButton="0"/>
    <filterColumn colId="6" showButton="0"/>
  </autoFilter>
  <mergeCells count="67">
    <mergeCell ref="E16:E17"/>
    <mergeCell ref="D16:D17"/>
    <mergeCell ref="C16:C17"/>
    <mergeCell ref="B16:B17"/>
    <mergeCell ref="A3:H3"/>
    <mergeCell ref="A9:B9"/>
    <mergeCell ref="D8:F8"/>
    <mergeCell ref="D9:F9"/>
    <mergeCell ref="B347:K347"/>
    <mergeCell ref="D11:F11"/>
    <mergeCell ref="A4:G4"/>
    <mergeCell ref="C6:D6"/>
    <mergeCell ref="G12:K12"/>
    <mergeCell ref="G13:K13"/>
    <mergeCell ref="G14:K14"/>
    <mergeCell ref="D10:F10"/>
    <mergeCell ref="I16:K16"/>
    <mergeCell ref="A347:A358"/>
    <mergeCell ref="F18:H18"/>
    <mergeCell ref="B356:K356"/>
    <mergeCell ref="B352:K352"/>
    <mergeCell ref="B354:K354"/>
    <mergeCell ref="A16:A17"/>
    <mergeCell ref="F16:H16"/>
    <mergeCell ref="B377:C377"/>
    <mergeCell ref="B358:K358"/>
    <mergeCell ref="B360:D360"/>
    <mergeCell ref="D15:F15"/>
    <mergeCell ref="G8:K8"/>
    <mergeCell ref="G9:K9"/>
    <mergeCell ref="G15:K15"/>
    <mergeCell ref="D12:F12"/>
    <mergeCell ref="D13:F13"/>
    <mergeCell ref="D14:F14"/>
    <mergeCell ref="G10:K10"/>
    <mergeCell ref="G11:K11"/>
    <mergeCell ref="D377:K377"/>
    <mergeCell ref="B357:K357"/>
    <mergeCell ref="B355:K355"/>
    <mergeCell ref="B348:K348"/>
    <mergeCell ref="B383:C383"/>
    <mergeCell ref="D381:K381"/>
    <mergeCell ref="D382:K382"/>
    <mergeCell ref="D383:K383"/>
    <mergeCell ref="B392:C392"/>
    <mergeCell ref="D392:G392"/>
    <mergeCell ref="B381:C381"/>
    <mergeCell ref="A386:K389"/>
    <mergeCell ref="B391:C391"/>
    <mergeCell ref="D391:K391"/>
    <mergeCell ref="B384:C384"/>
    <mergeCell ref="B385:C385"/>
    <mergeCell ref="D384:K384"/>
    <mergeCell ref="D385:K385"/>
    <mergeCell ref="D380:K380"/>
    <mergeCell ref="D378:K378"/>
    <mergeCell ref="D379:K379"/>
    <mergeCell ref="B382:C382"/>
    <mergeCell ref="B380:C380"/>
    <mergeCell ref="B378:C378"/>
    <mergeCell ref="B379:C379"/>
    <mergeCell ref="B349:K349"/>
    <mergeCell ref="D376:K376"/>
    <mergeCell ref="B376:C376"/>
    <mergeCell ref="B353:K353"/>
    <mergeCell ref="B350:K350"/>
    <mergeCell ref="B351:K351"/>
  </mergeCells>
  <pageMargins left="0.23622047244094491" right="0.23622047244094491" top="0.74803149606299213" bottom="0.74803149606299213" header="0.31496062992125984" footer="0.31496062992125984"/>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Сети</vt:lpstr>
      <vt:lpstr>Сети!Заголовки_для_печати</vt:lpstr>
      <vt:lpstr>Сети!Область_печати</vt:lpstr>
    </vt:vector>
  </TitlesOfParts>
  <Company>Эталон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Кашинский</dc:creator>
  <cp:lastModifiedBy>Лавшук Алексей Александрович</cp:lastModifiedBy>
  <cp:lastPrinted>2024-06-13T11:40:22Z</cp:lastPrinted>
  <dcterms:created xsi:type="dcterms:W3CDTF">2012-02-18T10:18:33Z</dcterms:created>
  <dcterms:modified xsi:type="dcterms:W3CDTF">2025-01-22T15:03:16Z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